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6030" tabRatio="602" activeTab="3"/>
  </bookViews>
  <sheets>
    <sheet name="RSA I.D'Este 2009" sheetId="1" r:id="rId1"/>
    <sheet name="RSA L.Bianchi 2009" sheetId="2" r:id="rId2"/>
    <sheet name="Fisioterapia 2009" sheetId="3" r:id="rId3"/>
    <sheet name="C.D.I.2009" sheetId="4" r:id="rId4"/>
  </sheets>
  <definedNames>
    <definedName name="_xlnm.Print_Area" localSheetId="2">'Fisioterapia 2009'!$A$1:$G$225</definedName>
    <definedName name="_xlnm.Print_Area" localSheetId="0">'RSA I.D''Este 2009'!$A$1:$D$274</definedName>
  </definedNames>
  <calcPr fullCalcOnLoad="1"/>
</workbook>
</file>

<file path=xl/sharedStrings.xml><?xml version="1.0" encoding="utf-8"?>
<sst xmlns="http://schemas.openxmlformats.org/spreadsheetml/2006/main" count="754" uniqueCount="433">
  <si>
    <t>Godimento beni di terzi</t>
  </si>
  <si>
    <t>Locazione Fabbricato</t>
  </si>
  <si>
    <t>Affitto "I:D'Este" al Comune di Mantova</t>
  </si>
  <si>
    <t>Servizi di Assistenza e Alberghieri</t>
  </si>
  <si>
    <t>Area d'offerta</t>
  </si>
  <si>
    <t>RIABILITAZIONE PER UTENTI ESTERNI</t>
  </si>
  <si>
    <t xml:space="preserve">Ambulatoriale </t>
  </si>
  <si>
    <t>Servizio ambulatoriale di risposta ai bisogni sanitari di riabilitazione e rieducazione rivolta ai cittadini . L'assistenza comprende servizi di natura sanitaria (medico - infermieristico - fisiatrico e riabilitativi).</t>
  </si>
  <si>
    <t>Azienda Ospedaliera "Carlo Poma" di Mantova</t>
  </si>
  <si>
    <t>Affluenza persone a Sportello Utenti esterno</t>
  </si>
  <si>
    <t>Area di Intervento</t>
  </si>
  <si>
    <t>Residenziale e Semi-residenziale per anziani</t>
  </si>
  <si>
    <t>Servizio</t>
  </si>
  <si>
    <t>Risorse umane</t>
  </si>
  <si>
    <t>Descrizione mission</t>
  </si>
  <si>
    <t>Rsponsabile</t>
  </si>
  <si>
    <t>Azioni</t>
  </si>
  <si>
    <t>Normativa di riferimento</t>
  </si>
  <si>
    <t>Soggetti destinatari del servizio</t>
  </si>
  <si>
    <t>Soggetti finanziatori delle prestazioni</t>
  </si>
  <si>
    <t>Partner nell'erogazione/verifica/incremento/realizzazione del servizio</t>
  </si>
  <si>
    <t>Terzo settore</t>
  </si>
  <si>
    <t>Nessuna</t>
  </si>
  <si>
    <t>Spese per attività socio-ricreative</t>
  </si>
  <si>
    <t>Proventi da partecipazione Farmacie Mantovane Srl</t>
  </si>
  <si>
    <t>Proventi partecipazione Farmacie Mantovane Srl</t>
  </si>
  <si>
    <t>Assistenza geriatrica ed infermieristica</t>
  </si>
  <si>
    <t>Acquisti per materie prime, sussidiarie e di consumo</t>
  </si>
  <si>
    <t>Acquisto prodotti sanitari</t>
  </si>
  <si>
    <t>Acquisto prodotti non sanitari</t>
  </si>
  <si>
    <t>Assicurazioni automezzi</t>
  </si>
  <si>
    <t>Ristorazione presso la RSA Isabella D'este</t>
  </si>
  <si>
    <t>Periodicità questionari di gradimento ospiti e parenti</t>
  </si>
  <si>
    <t>Dott. Marco Arvati (Direttore Sanitario) ; IP Erika Bellini (Coordinatore Infermieristico)</t>
  </si>
  <si>
    <t xml:space="preserve">Lavanderia : lavanoleggio biancheria piana </t>
  </si>
  <si>
    <t>Serv.Acqua , Gas</t>
  </si>
  <si>
    <t xml:space="preserve">Manutenzioni impianti e attrezzature </t>
  </si>
  <si>
    <t xml:space="preserve">Assicurazioni </t>
  </si>
  <si>
    <t>Dipendenti</t>
  </si>
  <si>
    <t>Rifiuti</t>
  </si>
  <si>
    <t xml:space="preserve">Dott. Marco Arvati (Direttore Sanitario) ; ip Erika Bellini (Coordinatore Infermieristico) </t>
  </si>
  <si>
    <t>Lavanderia :'-servizio di lava noleggio biancheria piana e divise del personale</t>
  </si>
  <si>
    <t xml:space="preserve">Spese telefonia </t>
  </si>
  <si>
    <t>Manutenzioni</t>
  </si>
  <si>
    <t>Enel, Acqua e Gas</t>
  </si>
  <si>
    <t xml:space="preserve">CARTA DELLA QUALITA' DEI SERVIZI </t>
  </si>
  <si>
    <t>Convenzioni</t>
  </si>
  <si>
    <t>Fisiatra, Massofisioterapista</t>
  </si>
  <si>
    <t xml:space="preserve">Pulizie e sanificazione </t>
  </si>
  <si>
    <t xml:space="preserve">Spese energia elettrica, acqua, gas </t>
  </si>
  <si>
    <t xml:space="preserve">Spesa telefonia </t>
  </si>
  <si>
    <t>Servizi generali</t>
  </si>
  <si>
    <t xml:space="preserve">Serv.Energia Elettrica; gas e acqua </t>
  </si>
  <si>
    <t>Periodicità somministrazione Questionario di Gradimento OPERATORI</t>
  </si>
  <si>
    <t>Periodicità somministrazione Questionario di Gradimento OSPITI E PARENTI</t>
  </si>
  <si>
    <t>Regione Lombardia Circolare 4</t>
  </si>
  <si>
    <t>ASL (Contributo Fondo Socio Sanitario)</t>
  </si>
  <si>
    <t>Contributo Ente Proprietario</t>
  </si>
  <si>
    <t>Contributi da terzi (Fondazioni, Associazioni, etc.)</t>
  </si>
  <si>
    <t>Utenti/Ente Locale di residenza (rette)</t>
  </si>
  <si>
    <t>Attrezzatura varia e minuta;ivi compresi gli apparecchi ed i supporti /programmi informatici.</t>
  </si>
  <si>
    <t>Servizi  Sanitari e riabilitativi</t>
  </si>
  <si>
    <t>Consulenza Specialistica (fisiatra)</t>
  </si>
  <si>
    <t>Tasse Rifiuti speciali</t>
  </si>
  <si>
    <t>interessi passivi su mutui</t>
  </si>
  <si>
    <r>
      <t xml:space="preserve">consuntivo al 30/06/08  6.309,27 x 2 + 3% ( 12.618,54 + 378 ) = </t>
    </r>
    <r>
      <rPr>
        <b/>
        <sz val="10"/>
        <rFont val="Arial"/>
        <family val="2"/>
      </rPr>
      <t>12.996,54</t>
    </r>
    <r>
      <rPr>
        <sz val="10"/>
        <rFont val="Arial"/>
        <family val="0"/>
      </rPr>
      <t xml:space="preserve"> </t>
    </r>
  </si>
  <si>
    <r>
      <t xml:space="preserve">consuntivo al 30/06/2008  (3.682,42 + 11.032,81) X 2 + 3% = </t>
    </r>
    <r>
      <rPr>
        <b/>
        <sz val="10"/>
        <rFont val="Arial"/>
        <family val="2"/>
      </rPr>
      <t>30.313,37</t>
    </r>
    <r>
      <rPr>
        <sz val="10"/>
        <rFont val="Arial"/>
        <family val="0"/>
      </rPr>
      <t xml:space="preserve"> </t>
    </r>
  </si>
  <si>
    <r>
      <t xml:space="preserve">consuntivo al 30/06/02+3%(26.286,81*2+1.577,21) </t>
    </r>
    <r>
      <rPr>
        <b/>
        <sz val="10"/>
        <rFont val="Arial"/>
        <family val="2"/>
      </rPr>
      <t>- 30% MARCO</t>
    </r>
  </si>
  <si>
    <t>Serv.Manutenzioni automezzi</t>
  </si>
  <si>
    <t xml:space="preserve">Interessi di mora </t>
  </si>
  <si>
    <t>Perdite su crediti</t>
  </si>
  <si>
    <t>Acquisto materiale da magazzino</t>
  </si>
  <si>
    <t>Acquisto materiale medico per assistenza farmaceutica e sanitaria</t>
  </si>
  <si>
    <t>N° utenti che  optano per altro Fornitore</t>
  </si>
  <si>
    <t>Totale Ricavi + interessi - Costi</t>
  </si>
  <si>
    <t>Pulizia e Sanificazione degli ambienti</t>
  </si>
  <si>
    <t>Farmaci (Si consideri che l'utente del CDI non è  carico sanitario della nostra struttura ,pertanto la spesa è limitata ai soli casi di emergenza)</t>
  </si>
  <si>
    <t>Cancelleria e materiale  per le attività di Animazione ivi compreso quello occorrente per le Attività ludico/motorie in acqua.</t>
  </si>
  <si>
    <t>IRAP</t>
  </si>
  <si>
    <t>Totali Ricavi + interessi - Costi</t>
  </si>
  <si>
    <t>Sviluppo terapie occupazionali</t>
  </si>
  <si>
    <t xml:space="preserve">Conferma periodi di soggiorno estivo </t>
  </si>
  <si>
    <t>N utenti CDI inseriti in progetti integrati (es. ricoveri temporanei o vacanze)</t>
  </si>
  <si>
    <t>N° richieste pervenute/n° accoglienze</t>
  </si>
  <si>
    <t>N° medio utenti/n° ore animazione</t>
  </si>
  <si>
    <t>N° giornate di presenza/n° ore dedicate per profilo professionale</t>
  </si>
  <si>
    <t>Valore della produzione/costi della produzione</t>
  </si>
  <si>
    <t>N ore apertura servizio/ore personale con funzioni sociali educative</t>
  </si>
  <si>
    <t>Nuove prestazioni in collaborazione con altri servizi  a parità di personale</t>
  </si>
  <si>
    <t>Impatto di attività stimolative  su miglioramento autonomie</t>
  </si>
  <si>
    <t>Impatto di Socializzazione su disturbi   emotivo  - comportamentali</t>
  </si>
  <si>
    <t>Tasso di partecipazione alle  attività</t>
  </si>
  <si>
    <t>N° reclami utenti formali/informali</t>
  </si>
  <si>
    <t>N° dimissioni per insoddisfazione servizio</t>
  </si>
  <si>
    <t xml:space="preserve">Analisi indicatori di gradimento </t>
  </si>
  <si>
    <t>n.posti accreditati</t>
  </si>
  <si>
    <t>Scuole del Comune di Mantova e dei Comuni limitrofi</t>
  </si>
  <si>
    <t>Fabbricato P.le Michelangelo, n. 1, 46100 Mantova, di proprietà del Comune di Mantova</t>
  </si>
  <si>
    <t>Automezzi e autovetture di proprietà aziendale</t>
  </si>
  <si>
    <t>Piscina situata c/o la RSA Luigi Bianchi di proprietà del Comune di Mantova</t>
  </si>
  <si>
    <t>Arredamento CDI  ed attrezzature per attività psicomotorie/ludico motorie in acqua e non.</t>
  </si>
  <si>
    <t xml:space="preserve">Personale Dipendente </t>
  </si>
  <si>
    <t>Spese per viaggi e trasferte</t>
  </si>
  <si>
    <t>Prestazioni in regime libero professionale</t>
  </si>
  <si>
    <t>Assistenza geriatrica e infermieristica e pulizia</t>
  </si>
  <si>
    <r>
      <t xml:space="preserve">consuntivo al 30/06/2008   (20.194,04 + 3.710,57 + 361,42) x 2 + 3% ( 24.266,00 + 728,00 ) = </t>
    </r>
    <r>
      <rPr>
        <b/>
        <sz val="10"/>
        <rFont val="Arial"/>
        <family val="2"/>
      </rPr>
      <t>49.985,90</t>
    </r>
  </si>
  <si>
    <r>
      <t xml:space="preserve">consuntivo al 30/06/08  (6.000 + 7.190) X 2 + 3% ( 26.380 + 792 ) = </t>
    </r>
    <r>
      <rPr>
        <b/>
        <sz val="10"/>
        <rFont val="Arial"/>
        <family val="2"/>
      </rPr>
      <t>27.172</t>
    </r>
  </si>
  <si>
    <r>
      <t xml:space="preserve">consuntivo al 30/06/08  1.608,42 x 2 + 3% ( 3.216,84 + 97) = </t>
    </r>
    <r>
      <rPr>
        <b/>
        <sz val="10"/>
        <rFont val="Arial"/>
        <family val="2"/>
      </rPr>
      <t>3.313,84</t>
    </r>
  </si>
  <si>
    <r>
      <t xml:space="preserve">consuntivo al 30/06/2008  9.304,28  X  2  (18.608,56 + 558) = </t>
    </r>
    <r>
      <rPr>
        <b/>
        <sz val="10"/>
        <rFont val="Arial"/>
        <family val="2"/>
      </rPr>
      <t>19.166,56</t>
    </r>
  </si>
  <si>
    <r>
      <t xml:space="preserve">Gara entro Dicembre 2008 x </t>
    </r>
    <r>
      <rPr>
        <b/>
        <sz val="10"/>
        <rFont val="Arial"/>
        <family val="0"/>
      </rPr>
      <t>750.000 (vedi prospetto Pellacani)</t>
    </r>
  </si>
  <si>
    <r>
      <t xml:space="preserve">consuntivo al 30/06/2008   (1.735,16 + 711,21 + 212,33 ) X 2 + 3% ( 5.317,40 + 160,00 ) = </t>
    </r>
    <r>
      <rPr>
        <b/>
        <sz val="10"/>
        <rFont val="Arial"/>
        <family val="2"/>
      </rPr>
      <t>5.477,40</t>
    </r>
  </si>
  <si>
    <r>
      <t xml:space="preserve">consuntivo al 30/06/2008   986,40 X 2 + 3% ( 1.972,80 + 60,00 ) = </t>
    </r>
    <r>
      <rPr>
        <b/>
        <sz val="10"/>
        <rFont val="Arial"/>
        <family val="2"/>
      </rPr>
      <t xml:space="preserve">2.032,80  </t>
    </r>
  </si>
  <si>
    <r>
      <t xml:space="preserve">consuntivo al 30/06/2008   577,71 x 2 + 3% ( 1.155,20 + 35,00 ) = </t>
    </r>
    <r>
      <rPr>
        <b/>
        <sz val="10"/>
        <rFont val="Arial"/>
        <family val="2"/>
      </rPr>
      <t xml:space="preserve">1.190,20 </t>
    </r>
  </si>
  <si>
    <r>
      <t xml:space="preserve">consuntivo al 30/06/008  2.835,00 X 2 + 3% (5.670 + 170) = </t>
    </r>
    <r>
      <rPr>
        <b/>
        <sz val="10"/>
        <rFont val="Arial"/>
        <family val="2"/>
      </rPr>
      <t>5.840</t>
    </r>
  </si>
  <si>
    <r>
      <t xml:space="preserve">consuntivo al 30/06/008  395,00 X 2 + 3% (790 + 24) = </t>
    </r>
    <r>
      <rPr>
        <b/>
        <sz val="10"/>
        <rFont val="Arial"/>
        <family val="2"/>
      </rPr>
      <t>814</t>
    </r>
  </si>
  <si>
    <r>
      <t xml:space="preserve">consuntivo al 30/06/008  (867,58+151,32+45,18) X 2 + 3% = </t>
    </r>
    <r>
      <rPr>
        <b/>
        <sz val="10"/>
        <rFont val="Arial"/>
        <family val="2"/>
      </rPr>
      <t>2.192</t>
    </r>
  </si>
  <si>
    <r>
      <t xml:space="preserve">consuntivo al 30/06/008  1.145 X 2 + 3% = </t>
    </r>
    <r>
      <rPr>
        <b/>
        <sz val="10"/>
        <rFont val="Arial"/>
        <family val="2"/>
      </rPr>
      <t>2.400</t>
    </r>
  </si>
  <si>
    <t xml:space="preserve">Contributi e oneri Sociali </t>
  </si>
  <si>
    <t>Periodicità controllo gestione stupefacenti e farmaci scaduti</t>
  </si>
  <si>
    <t>Periodicità aggiornamento Prontuario Farmaceutico</t>
  </si>
  <si>
    <t xml:space="preserve">Periodicità aggiornamento Fascicolo Socio-Sanitario </t>
  </si>
  <si>
    <t>Periodicità aggiornamento esami sierologici</t>
  </si>
  <si>
    <t xml:space="preserve">N° reclami utenti formali/informali </t>
  </si>
  <si>
    <t>Periodicità incontri di reparto con parenti</t>
  </si>
  <si>
    <t xml:space="preserve">R.S.A. L. Bianchi </t>
  </si>
  <si>
    <r>
      <t>consuntivo al 30/06/2008   44.495,15 x 2 =</t>
    </r>
    <r>
      <rPr>
        <b/>
        <sz val="10"/>
        <rFont val="Arial"/>
        <family val="2"/>
      </rPr>
      <t xml:space="preserve"> 88.990,30</t>
    </r>
  </si>
  <si>
    <r>
      <t>consuntivo al 30/06/2008   390,96 x 2 =</t>
    </r>
    <r>
      <rPr>
        <b/>
        <sz val="10"/>
        <rFont val="Arial"/>
        <family val="2"/>
      </rPr>
      <t xml:space="preserve"> 781,92</t>
    </r>
  </si>
  <si>
    <r>
      <t xml:space="preserve">n° 50 posti letto X 365 X 39,20 = 715.400,00 </t>
    </r>
    <r>
      <rPr>
        <b/>
        <sz val="10"/>
        <rFont val="Arial"/>
        <family val="2"/>
      </rPr>
      <t>TASSO DI SATURAZIONE 99% = 708.246,00</t>
    </r>
    <r>
      <rPr>
        <sz val="10"/>
        <rFont val="Arial"/>
        <family val="0"/>
      </rPr>
      <t xml:space="preserve"> </t>
    </r>
  </si>
  <si>
    <r>
      <t xml:space="preserve">consuntivo al 30/06/2008  660,65 x 2 = </t>
    </r>
    <r>
      <rPr>
        <b/>
        <sz val="10"/>
        <rFont val="Arial"/>
        <family val="2"/>
      </rPr>
      <t>1.321,30</t>
    </r>
  </si>
  <si>
    <r>
      <t xml:space="preserve">consuntivo al 30/06/2008  4.406,25 x 2 = </t>
    </r>
    <r>
      <rPr>
        <b/>
        <sz val="10"/>
        <rFont val="Arial"/>
        <family val="2"/>
      </rPr>
      <t>8.812,50</t>
    </r>
  </si>
  <si>
    <r>
      <t>consuntivo 30/06/2008 11</t>
    </r>
    <r>
      <rPr>
        <sz val="10"/>
        <rFont val="Arial"/>
        <family val="2"/>
      </rPr>
      <t xml:space="preserve">.167,05 x 2 + 3% ( 22.334,10 + 670,02 ) = </t>
    </r>
    <r>
      <rPr>
        <b/>
        <sz val="10"/>
        <rFont val="Arial"/>
        <family val="2"/>
      </rPr>
      <t>23.004,12 (Parafarmaci)</t>
    </r>
  </si>
  <si>
    <r>
      <t xml:space="preserve">consuntivo 30/06/2008  29.748,50 X 2 + 3% ( 59.497+ 1.784,91 ) = </t>
    </r>
    <r>
      <rPr>
        <b/>
        <sz val="10"/>
        <rFont val="Arial"/>
        <family val="2"/>
      </rPr>
      <t xml:space="preserve">61.281,91 (Farmaci) </t>
    </r>
    <r>
      <rPr>
        <sz val="10"/>
        <rFont val="Arial"/>
        <family val="2"/>
      </rPr>
      <t xml:space="preserve"> </t>
    </r>
  </si>
  <si>
    <r>
      <t xml:space="preserve">consuntivo 30/06/2008 28.940,87 X 2 = </t>
    </r>
    <r>
      <rPr>
        <b/>
        <sz val="10"/>
        <rFont val="Arial"/>
        <family val="2"/>
      </rPr>
      <t>57.881,74</t>
    </r>
    <r>
      <rPr>
        <sz val="10"/>
        <rFont val="Arial"/>
        <family val="0"/>
      </rPr>
      <t xml:space="preserve"> </t>
    </r>
  </si>
  <si>
    <r>
      <t xml:space="preserve">consuntivo 30/06/2008 10.925,69 x 2 + 3% ( 21.851,38 + 655,54 ) = </t>
    </r>
    <r>
      <rPr>
        <b/>
        <sz val="10"/>
        <rFont val="Arial"/>
        <family val="2"/>
      </rPr>
      <t>22.506,92</t>
    </r>
  </si>
  <si>
    <t>Prodotti per parrucchiera</t>
  </si>
  <si>
    <r>
      <t xml:space="preserve">consuntivo 30/06/2008 1.047 x 2 + 3% ( 2.094 + 70 ) = </t>
    </r>
    <r>
      <rPr>
        <b/>
        <sz val="10"/>
        <rFont val="Arial"/>
        <family val="2"/>
      </rPr>
      <t>2.164</t>
    </r>
  </si>
  <si>
    <r>
      <t xml:space="preserve">consuntivo 30/06/2008  24.590 x 2 + 3% ( 49.180,00 + 1.475,40 ) = </t>
    </r>
    <r>
      <rPr>
        <b/>
        <sz val="10"/>
        <rFont val="Arial"/>
        <family val="2"/>
      </rPr>
      <t xml:space="preserve">50.655,40 </t>
    </r>
  </si>
  <si>
    <r>
      <t xml:space="preserve">consuntivo 30/06/2008  7.447 X 2 + 3% ( 14.894 + 447 ) = </t>
    </r>
    <r>
      <rPr>
        <b/>
        <sz val="10"/>
        <rFont val="Arial"/>
        <family val="2"/>
      </rPr>
      <t>15.341,00</t>
    </r>
  </si>
  <si>
    <r>
      <t xml:space="preserve">consuntivo 30/06/2008 1.500 x 2 + 3% ( 3.000 + 90,00 ) = </t>
    </r>
    <r>
      <rPr>
        <b/>
        <sz val="10"/>
        <rFont val="Arial"/>
        <family val="2"/>
      </rPr>
      <t>3.090,00</t>
    </r>
  </si>
  <si>
    <r>
      <t xml:space="preserve">consuntivo 30/06/2008  57.575,22 x 2 + 3% ( 115.150 + 3.454 ) = </t>
    </r>
    <r>
      <rPr>
        <b/>
        <sz val="10"/>
        <rFont val="Arial"/>
        <family val="2"/>
      </rPr>
      <t>118.604,00</t>
    </r>
  </si>
  <si>
    <r>
      <t xml:space="preserve">consuntivo al 30/06/08  12.577,18 X 2 + 3% (25.154,36 + 754) = </t>
    </r>
    <r>
      <rPr>
        <b/>
        <sz val="10"/>
        <rFont val="Arial"/>
        <family val="2"/>
      </rPr>
      <t>25.908,36</t>
    </r>
  </si>
  <si>
    <r>
      <t xml:space="preserve">consuntivo al 30/06/08   9.428 X 2 + 3% ( 18.856 + 566 ) = </t>
    </r>
    <r>
      <rPr>
        <b/>
        <sz val="10"/>
        <rFont val="Arial"/>
        <family val="2"/>
      </rPr>
      <t>19.422,00</t>
    </r>
  </si>
  <si>
    <t>Materiale da magazzino</t>
  </si>
  <si>
    <r>
      <t xml:space="preserve">consuntivo al 30/06/2008  1.738 x 2 + 3% ( 3.476,00 + 104,00 ) = </t>
    </r>
    <r>
      <rPr>
        <b/>
        <sz val="10"/>
        <rFont val="Arial"/>
        <family val="2"/>
      </rPr>
      <t>3.580</t>
    </r>
    <r>
      <rPr>
        <sz val="10"/>
        <rFont val="Arial"/>
        <family val="0"/>
      </rPr>
      <t>,</t>
    </r>
    <r>
      <rPr>
        <b/>
        <sz val="10"/>
        <rFont val="Arial"/>
        <family val="2"/>
      </rPr>
      <t xml:space="preserve">00 </t>
    </r>
  </si>
  <si>
    <r>
      <t xml:space="preserve">consuntivo al 30/06/08  2.955,36 X 2 + 3% ( 5.910,72 + 177,32 ) = </t>
    </r>
    <r>
      <rPr>
        <b/>
        <sz val="10"/>
        <rFont val="Arial"/>
        <family val="2"/>
      </rPr>
      <t>6.088,04</t>
    </r>
  </si>
  <si>
    <r>
      <t xml:space="preserve">consuntivo al 30/06/2008  28.440 X 2 + 3% ( 56.880 + 1.706 ) = </t>
    </r>
    <r>
      <rPr>
        <b/>
        <sz val="10"/>
        <rFont val="Arial"/>
        <family val="2"/>
      </rPr>
      <t>58.586,00</t>
    </r>
  </si>
  <si>
    <r>
      <t xml:space="preserve">consuntivo al 30/06/08  0 X 2 + 3% ( 0 + 0 ) = </t>
    </r>
    <r>
      <rPr>
        <b/>
        <sz val="10"/>
        <rFont val="Arial"/>
        <family val="2"/>
      </rPr>
      <t>7.000,00 da I.D'Este</t>
    </r>
  </si>
  <si>
    <t>Servizio Residenziale che risponde ai bisogni di assistenza ad anziani con diversi gradi di non autosufficienza che offre ricoveri sia temporanei che a tempo indeterminato. L'assistenza comprende servizi di natura sanitaria (medico - infermieristico - riabilitativo) , e  socio assistenziale (igiene alla persona, segreteriato sociale, animazione, socializzazione, servizi alberghieri, podologo e parrucchiere) in sintonia e piena collaborazione con i familiari degli utenti.</t>
  </si>
  <si>
    <t>Posti letto 50, accreditati dal 01.07.2004 DGR 17726 del 04/06/04                                        Contratto triennale</t>
  </si>
  <si>
    <t>RR.SS.AA. Distretto di Mantova pubbliche e Private</t>
  </si>
  <si>
    <t>Fabbricato Viale Fiume, 46100 Mantova, di proprietà del Comune di Mantova</t>
  </si>
  <si>
    <t>L'arredamento posto nelle camere degenza e luoghi comuni della struttura è  di proprietà del Comune di Mantova</t>
  </si>
  <si>
    <t>Dispositivi elettromedicali sono di proprietà di ASPeF</t>
  </si>
  <si>
    <t>Attrezzatura vari e minuta di proprietà di ASPeF</t>
  </si>
  <si>
    <t>Centro Diurno Integrato</t>
  </si>
  <si>
    <t>Fornire prestazioni di assistenza socio-sanitaria e stimolare la socializzazione di persone anziane in regime diurno (dalle 8 alle 17), dal lunedì al venerdì, con il duplice obiettivo di cura/stimolo e di sollievo alla famiglia. Opera in integrazione con le agenzie del territorio, i medici di base, i servizi sociali di base, i care-gives,l'ASL , il volontariato.</t>
  </si>
  <si>
    <t>Spese viaggi e trasferte</t>
  </si>
  <si>
    <t>Spese postali</t>
  </si>
  <si>
    <t>Godimento Beni di terzi</t>
  </si>
  <si>
    <t>Locazione sollevatori</t>
  </si>
  <si>
    <t>Locazione fabbricati</t>
  </si>
  <si>
    <t>Spese condominiali</t>
  </si>
  <si>
    <t>Canoni leasing telefonia</t>
  </si>
  <si>
    <t>Salari e stipendi</t>
  </si>
  <si>
    <t>TFR</t>
  </si>
  <si>
    <t>Presidi sanitari</t>
  </si>
  <si>
    <t>Ausili sanitari (pannoloni)</t>
  </si>
  <si>
    <t>Generi alimentari</t>
  </si>
  <si>
    <t xml:space="preserve">Materiale di consumo </t>
  </si>
  <si>
    <t>Materiale di pulizia</t>
  </si>
  <si>
    <t>Carburanti e lubrificanti</t>
  </si>
  <si>
    <t>Rimanenze merci</t>
  </si>
  <si>
    <t>Organi Istituzionali</t>
  </si>
  <si>
    <t>Indennità e rimborsi Consiglio di Amministrazione</t>
  </si>
  <si>
    <t>Indennità e rimborsi Collegio dei revisori</t>
  </si>
  <si>
    <t>Oneri diversi di gestione</t>
  </si>
  <si>
    <t>Imposte di Bollo</t>
  </si>
  <si>
    <t>Tasse di concessione regionale</t>
  </si>
  <si>
    <t>Tasse e concessione governative</t>
  </si>
  <si>
    <t>Imposta di registro</t>
  </si>
  <si>
    <t>Tassa rifiuti urbani e speciali</t>
  </si>
  <si>
    <t>Abbonamenti a testi e riviste</t>
  </si>
  <si>
    <t>Tassa di Circolazione automezzi</t>
  </si>
  <si>
    <r>
      <t xml:space="preserve">consuntivo al 30/06/07   2.761,69 X 2 = </t>
    </r>
    <r>
      <rPr>
        <b/>
        <sz val="10"/>
        <rFont val="Arial"/>
        <family val="2"/>
      </rPr>
      <t>5.523,38</t>
    </r>
    <r>
      <rPr>
        <sz val="10"/>
        <rFont val="Arial"/>
        <family val="0"/>
      </rPr>
      <t xml:space="preserve"> </t>
    </r>
  </si>
  <si>
    <r>
      <t xml:space="preserve">consuntivo al 30/06/07   7.158,85 X 2 = 14.317,70 + 3.000 (NUOVI INVESTIMENTI ) = </t>
    </r>
    <r>
      <rPr>
        <b/>
        <sz val="10"/>
        <rFont val="Arial"/>
        <family val="2"/>
      </rPr>
      <t>17.195,56</t>
    </r>
  </si>
  <si>
    <t>Formazione interna Dr. Marco Arvati e Consulente 626/94</t>
  </si>
  <si>
    <t>L.R. 1/86; DCR 8.3.95 n.1439; DCR 23.12.87 n-871; L.R. 5.1.00 n.1; DGR 19.1.01 n.3130; L. 328/00; DGR 8494/02; DGR 12903 del 09/05/2003; Piano Socio sanitario 2007-2009 D.C.R. 26/10/2006 n° VIII/257; L.R. 8 del 2 aprile 2007; DGR 5743 del 31/10/2007</t>
  </si>
  <si>
    <t>L.R. 1/86; DPR  20:02:97;P.O.A. 1995/97; Legge 328/2000; Dlg.s 229/99; DPR 16.04.02; DM 70/02;  DGR R.L. 9686/01; DGR R.L. 5908/01;DGR R.L. 7435/01;DGR R.L. 8494/02; Circolare R.L. 12/02; Circolare R.L. 30/2002; Circolare R.L. 33/02; DGR 12618 del 07/04/2003; DGR 12904 del 07/05/2003; Piano Socio sanitario 2007-2009 D.C.R. 26/10/2006 n° VIII/257; L.R. 8 del 2 aprile 2007; DGR 5743 del 31/10/2007</t>
  </si>
  <si>
    <t>Anziani ultra 65enni, salvo eccezioni concordate tra l'ufficio Accoglienza Ospiti/Utenti,  la Direzione Sanitaria e l'ASL</t>
  </si>
  <si>
    <t xml:space="preserve">Formazione Circoli di Miglioramento e revisione della carta dei Servizi </t>
  </si>
  <si>
    <t>Periodicità Questionario personale addetto all'assistenza</t>
  </si>
  <si>
    <t>Posti letto autorizzati</t>
  </si>
  <si>
    <t>Organizzazione</t>
  </si>
  <si>
    <t xml:space="preserve">Processi di Valutazione e Revisione continua di Qualità </t>
  </si>
  <si>
    <t xml:space="preserve">Pazienti con prescrizione medica, le tariffe sono a totale carico degli utenti </t>
  </si>
  <si>
    <t>Prestazioni  valorizzate in base al tariffario allegato al presente Piano programma</t>
  </si>
  <si>
    <t>Pubblicizzazione costante del servizio</t>
  </si>
  <si>
    <t>Direttore Sanitario: Marco Arvati;  Coordinatore CDI Clara Pasquin (animatore)</t>
  </si>
  <si>
    <t>Anziani ultra 65enni, salvo eccezioni valutate dall'ufficio Accoglienza Ospiti/Utenti,  la Direzione Sanitaria e l'ASL</t>
  </si>
  <si>
    <t>Elenco depositato in segreteria</t>
  </si>
  <si>
    <t>Master per FKT</t>
  </si>
  <si>
    <t>Rette</t>
  </si>
  <si>
    <t>Nel servizio sono inclusi il servizio di parucchiere, di podologo, pedicure, il medico Dermatologo</t>
  </si>
  <si>
    <t>Distretto di Mantova - Piano di Zona</t>
  </si>
  <si>
    <t>Spese per manutenzioni attrezzature</t>
  </si>
  <si>
    <t>Spese di formazione</t>
  </si>
  <si>
    <t>Acquisto farmaci</t>
  </si>
  <si>
    <t>Acquisto pannoloni</t>
  </si>
  <si>
    <t>si ipotizza euro 7.500,00</t>
  </si>
  <si>
    <t>Spese acqua</t>
  </si>
  <si>
    <t>Gestione farmacia e CDI  , senza assunzione di nuovo personale</t>
  </si>
  <si>
    <t>Assicurazioni fabbricati</t>
  </si>
  <si>
    <t>Assicurazioni dipendenti</t>
  </si>
  <si>
    <t xml:space="preserve">Obiettivi Strategici    </t>
  </si>
  <si>
    <t>Risorse aggiuntive/Riduzione risorse</t>
  </si>
  <si>
    <t>N° ore apertura servizio settimanali</t>
  </si>
  <si>
    <t>Posti letto accreditati</t>
  </si>
  <si>
    <t xml:space="preserve">Posti autorizzati </t>
  </si>
  <si>
    <r>
      <t xml:space="preserve">consuntivo al 30/06/07 471,91 x 2 + 3.000 (nuovi investimenti) = </t>
    </r>
    <r>
      <rPr>
        <b/>
        <sz val="10"/>
        <rFont val="Arial"/>
        <family val="2"/>
      </rPr>
      <t>3.944,00</t>
    </r>
  </si>
  <si>
    <r>
      <t xml:space="preserve">consuntivo al 30/06/07  58.287,60 x 2 + 10.000 (nuovi investimenti) = </t>
    </r>
    <r>
      <rPr>
        <b/>
        <sz val="10"/>
        <rFont val="Arial"/>
        <family val="2"/>
      </rPr>
      <t>126.575,20</t>
    </r>
  </si>
  <si>
    <r>
      <t xml:space="preserve">consuntivo al 30/06/07  4.811,44 X 2 + 3% ( 9.622,88 + 290 ) = </t>
    </r>
    <r>
      <rPr>
        <b/>
        <sz val="10"/>
        <rFont val="Arial"/>
        <family val="2"/>
      </rPr>
      <t>9.911,00</t>
    </r>
  </si>
  <si>
    <r>
      <t xml:space="preserve">consuntivo al 30/06/07  11.132,66 X 2 + 3% ( 22.265,32 + 668,00 ) = </t>
    </r>
    <r>
      <rPr>
        <b/>
        <sz val="10"/>
        <rFont val="Arial"/>
        <family val="2"/>
      </rPr>
      <t>22.933, + 5.000 = 27.933,00</t>
    </r>
  </si>
  <si>
    <t>Altri ricavi per contributi</t>
  </si>
  <si>
    <t>Acquisto materiale medico per assistenza farmac.e sanitaria</t>
  </si>
  <si>
    <t>Totali</t>
  </si>
  <si>
    <t>consuntivo al 30/06/02 + 10% (330.760,47x2-11.620,28x2+63.828,04)</t>
  </si>
  <si>
    <t xml:space="preserve">consuntivo al 30/06/02 + 10% (80.080,24+5.386,85x2-3.671,69*2+16.359,08) </t>
  </si>
  <si>
    <t>consuntivo al 30/06/02 + 10% (22.930,69x2-1.492,88*2+4.287,56)</t>
  </si>
  <si>
    <r>
      <t xml:space="preserve">consuntivo al 30/06/02+3%(50.405,61*2+3.024) </t>
    </r>
    <r>
      <rPr>
        <b/>
        <sz val="10"/>
        <rFont val="Arial"/>
        <family val="2"/>
      </rPr>
      <t>- 30% MARCO</t>
    </r>
  </si>
  <si>
    <r>
      <t xml:space="preserve">consuntivo al 30/06/02+3%(22.838,00*2+1.370,00) </t>
    </r>
    <r>
      <rPr>
        <b/>
        <sz val="10"/>
        <rFont val="Arial"/>
        <family val="2"/>
      </rPr>
      <t>- 30% MARCO</t>
    </r>
  </si>
  <si>
    <t>Volontariato</t>
  </si>
  <si>
    <t>Trasporti</t>
  </si>
  <si>
    <t>Potenziamento figure sanitarie per gestire utenza ad alto contenuto sanitario</t>
  </si>
  <si>
    <t>Costituzione Poliambulatorio Geriatrico multiprofessionale</t>
  </si>
  <si>
    <t>Implementazione e stabilizzazione sperimentazione Case Manager</t>
  </si>
  <si>
    <t>Tassa Igiene ambientale</t>
  </si>
  <si>
    <t>Pulizia e sanificazione stanze degenza e spazi comuni : completamente appaltato</t>
  </si>
  <si>
    <t>Risorse aggiuntive</t>
  </si>
  <si>
    <t>Incarichi e/o Convenzioni ASL, C. Poma per acquisizione personale medico specializzato.</t>
  </si>
  <si>
    <t>Rapporto tra domanda di ricovero temporaneo ed indeterminato</t>
  </si>
  <si>
    <t>N°giornate di degenza annua / n° ore annue personale medico</t>
  </si>
  <si>
    <t xml:space="preserve">R.S.A. I. D'Este </t>
  </si>
  <si>
    <t>Servizio Residenziale che risponde ai bisogni di assistenza di anziani con diversi gradi di non autosufficienza ed atto a ricoveri sia temporanei che a tempo indeterminato. L'assistenza comprende servizi di natura sanitaria (medico - infermieristico - riabilitativo) e di tipo socio assistenziale (igiene alla persona, segreteriato sociale, animazione, socializzazione, servizi alberghieri, podologo e parrucchiere) in sintonia e piena collaborazione con i familiari degli utenti.</t>
  </si>
  <si>
    <t>Posti letto accreditati anno 2003</t>
  </si>
  <si>
    <t>Posti letto accreditati  119 (DGR 13631 del 14 luglio 2003)                                                         Contratto triennale</t>
  </si>
  <si>
    <t>Amministrazione Provinciale</t>
  </si>
  <si>
    <t>RR.SS.AA. Provincia di Mantova Pubbliche e Private</t>
  </si>
  <si>
    <t>Stanze degenza e luoghi comuni</t>
  </si>
  <si>
    <t>Dispositivi elettromedicali</t>
  </si>
  <si>
    <t>Formazione interna in Collaborazione con l'Istituto Mario Negri di Milano</t>
  </si>
  <si>
    <r>
      <t xml:space="preserve">consuntivo al 30/06/2007   1.369,30 x 2 + 3% ( 2.738,60 + 82,00 ) = </t>
    </r>
    <r>
      <rPr>
        <b/>
        <sz val="10"/>
        <rFont val="Arial"/>
        <family val="2"/>
      </rPr>
      <t>2.820,60</t>
    </r>
  </si>
  <si>
    <r>
      <t xml:space="preserve">consuntivo al 30/06/2007  600,00 x 2 + 1.000 ( Nuovi investimenti ) = </t>
    </r>
    <r>
      <rPr>
        <b/>
        <sz val="10"/>
        <rFont val="Arial"/>
        <family val="2"/>
      </rPr>
      <t>2.200,00</t>
    </r>
  </si>
  <si>
    <r>
      <t xml:space="preserve">consuntivo al 30/06/2007  1.332,00 x 2 + 1.000 ( Nuovi investimenti ) = </t>
    </r>
    <r>
      <rPr>
        <b/>
        <sz val="10"/>
        <rFont val="Arial"/>
        <family val="2"/>
      </rPr>
      <t>3.664,00</t>
    </r>
  </si>
  <si>
    <t>Partners nell'erogazione, verifica, incremento e realizzazione del servizio</t>
  </si>
  <si>
    <t>Rapporto giudizi positivi/negativi</t>
  </si>
  <si>
    <t xml:space="preserve">Acquisti </t>
  </si>
  <si>
    <t>Periodicità aggiornamento PAI</t>
  </si>
  <si>
    <t>Periodicità aggiornamento Fascicolo sanitario e sociale</t>
  </si>
  <si>
    <t>N° utenti/N° PAI</t>
  </si>
  <si>
    <t xml:space="preserve">N° reclami utenti formalizzati/informali </t>
  </si>
  <si>
    <t>consuntivo al 30/06/04 + 3% (20.945,01+32.103,61+27.252,35) x 2 + 4.818</t>
  </si>
  <si>
    <t>Impianti e macchinari</t>
  </si>
  <si>
    <t>Automezzi e autovetture</t>
  </si>
  <si>
    <t>Mobili macchine e ufficio</t>
  </si>
  <si>
    <t>Macchine elettroniche</t>
  </si>
  <si>
    <t>Attrezzature varie</t>
  </si>
  <si>
    <t>Altri beni</t>
  </si>
  <si>
    <t>Servizi Generali</t>
  </si>
  <si>
    <t>Telefonia fissa e mobile</t>
  </si>
  <si>
    <t>Formazione</t>
  </si>
  <si>
    <t>Serv.Riscaldamento</t>
  </si>
  <si>
    <t>Serv.Energia Elettrica</t>
  </si>
  <si>
    <t>Aggiornamento Valutazione Multidimensionale Continua in parallelo con Aggiornamento Schede SOSIA</t>
  </si>
  <si>
    <t>Liste di attesa</t>
  </si>
  <si>
    <t>Indicatori di accessibilità al servizio</t>
  </si>
  <si>
    <t>Tempo medio che intercorre tra domanda e accesso</t>
  </si>
  <si>
    <t>N° utenti in lista di attesa</t>
  </si>
  <si>
    <t>Indicatori di efficienza</t>
  </si>
  <si>
    <t>Valore della produzione/ore lavoro dedicato</t>
  </si>
  <si>
    <t>N°giornate presenza utenti/n°giornate presenza dipendenti</t>
  </si>
  <si>
    <t>Tasso di saturazione del servizio</t>
  </si>
  <si>
    <t>Costi /n° prestazioni</t>
  </si>
  <si>
    <t>Costi /giornate di presenza</t>
  </si>
  <si>
    <t>Costi /n° accessi a domicilio</t>
  </si>
  <si>
    <t>Indicatori di efficacia</t>
  </si>
  <si>
    <t>N° residenti/N° accessi a domicilio</t>
  </si>
  <si>
    <t>N° utenti/N° fascicoli individuali</t>
  </si>
  <si>
    <t>Indicatori customer satisfation</t>
  </si>
  <si>
    <t>N° utenti fruitori /n° utenti potenziali (quota mercato)</t>
  </si>
  <si>
    <t>Beni strumentali</t>
  </si>
  <si>
    <t>Fabbricato Viale Fiume 49/51 presso Luigi Bianchi n. 1, 46100 Mantova, di proprietà del comune di Mantova</t>
  </si>
  <si>
    <t>Questionari di gradimento utenti all'ingresso</t>
  </si>
  <si>
    <t>Mantenimento livelli quali/quantitativi   in collaborazione con altre strutture</t>
  </si>
  <si>
    <t>ammortamenti immateriali</t>
  </si>
  <si>
    <t>ammortamenti materiali</t>
  </si>
  <si>
    <t>Totali (A</t>
  </si>
  <si>
    <t>Proventi e Oneri Finanziari</t>
  </si>
  <si>
    <t>interessi attivi di tesoreria</t>
  </si>
  <si>
    <t>Proventi e Oneri Straordinari</t>
  </si>
  <si>
    <t>Irap (imposta dell'esercizio)</t>
  </si>
  <si>
    <t>Totale costi</t>
  </si>
  <si>
    <t>Totali Ricavi</t>
  </si>
  <si>
    <t>Ammortamenti materiali</t>
  </si>
  <si>
    <t>Irap</t>
  </si>
  <si>
    <t>Immobilizzazioni Immateriali</t>
  </si>
  <si>
    <t>Costi di ricerca e sviluppo e pubblicità</t>
  </si>
  <si>
    <t>Diritti di brevetto e opere di ingegno</t>
  </si>
  <si>
    <t>Altri</t>
  </si>
  <si>
    <t>Immobilizzazione materiali</t>
  </si>
  <si>
    <t>Fabbricati</t>
  </si>
  <si>
    <t>Attrezzature industriali e commerciali</t>
  </si>
  <si>
    <r>
      <t xml:space="preserve">consuntivo al 30/06/2008   192,60 x 2 + 3% ( 385,20 + 11,00 ) = </t>
    </r>
    <r>
      <rPr>
        <b/>
        <sz val="10"/>
        <rFont val="Arial"/>
        <family val="2"/>
      </rPr>
      <t>396,20</t>
    </r>
  </si>
  <si>
    <r>
      <t xml:space="preserve">consuntivo al 30/06/2008   7.810,39 x 2 + 3% ( 15.620,78 + 468,62 ) = </t>
    </r>
    <r>
      <rPr>
        <b/>
        <sz val="10"/>
        <rFont val="Arial"/>
        <family val="2"/>
      </rPr>
      <t>16.089,40</t>
    </r>
  </si>
  <si>
    <r>
      <t xml:space="preserve">consuntivo al 30/06/2008  30 X 2 + 3% ( 60 + 2 ) = </t>
    </r>
    <r>
      <rPr>
        <b/>
        <sz val="10"/>
        <rFont val="Arial"/>
        <family val="2"/>
      </rPr>
      <t>62 arrotondato a 1.000</t>
    </r>
  </si>
  <si>
    <r>
      <t xml:space="preserve">consuntivo al 30/06/2008  212,25 X 2 + 3% ( 424,50 + 13 ) = </t>
    </r>
    <r>
      <rPr>
        <b/>
        <sz val="10"/>
        <rFont val="Arial"/>
        <family val="2"/>
      </rPr>
      <t xml:space="preserve">437,50 </t>
    </r>
  </si>
  <si>
    <r>
      <t xml:space="preserve">consuntivo al 30/06/2008  2.369,44 X 2 + 3% ( 4.738,88 +142 ) = </t>
    </r>
    <r>
      <rPr>
        <b/>
        <sz val="10"/>
        <rFont val="Arial"/>
        <family val="2"/>
      </rPr>
      <t>4.880</t>
    </r>
    <r>
      <rPr>
        <sz val="10"/>
        <rFont val="Arial"/>
        <family val="0"/>
      </rPr>
      <t>,</t>
    </r>
    <r>
      <rPr>
        <b/>
        <sz val="10"/>
        <rFont val="Arial"/>
        <family val="2"/>
      </rPr>
      <t xml:space="preserve">62 </t>
    </r>
  </si>
  <si>
    <r>
      <t xml:space="preserve">si ipotizza </t>
    </r>
    <r>
      <rPr>
        <b/>
        <sz val="10"/>
        <rFont val="Arial"/>
        <family val="2"/>
      </rPr>
      <t>1.000</t>
    </r>
  </si>
  <si>
    <r>
      <t xml:space="preserve">consuntivo 30/06/2008 7.335,00 x 2 + 3% ( 14.670,00 + 440 ) = </t>
    </r>
    <r>
      <rPr>
        <b/>
        <sz val="10"/>
        <rFont val="Arial"/>
        <family val="2"/>
      </rPr>
      <t>15.110</t>
    </r>
  </si>
  <si>
    <r>
      <t xml:space="preserve">consuntivo 30/06/2008 43.22,85 x 2 + 3% ( 86.447,70 + 2.593 ) = </t>
    </r>
    <r>
      <rPr>
        <b/>
        <sz val="10"/>
        <rFont val="Arial"/>
        <family val="2"/>
      </rPr>
      <t>89.040,70</t>
    </r>
  </si>
  <si>
    <r>
      <t xml:space="preserve">consuntivo 30/06/2008 (7.171,24 + 1.084,26) x 2 + 3% ( 16.511 + 495 ) = </t>
    </r>
    <r>
      <rPr>
        <b/>
        <sz val="10"/>
        <rFont val="Arial"/>
        <family val="2"/>
      </rPr>
      <t>17.006</t>
    </r>
  </si>
  <si>
    <r>
      <t xml:space="preserve">consuntivo 30/06/2008  13.023,29 x 2 + 3% ( 26.046,58 + 781,40 ) = </t>
    </r>
    <r>
      <rPr>
        <b/>
        <sz val="10"/>
        <rFont val="Arial"/>
        <family val="2"/>
      </rPr>
      <t xml:space="preserve">26.827,98 (Pellacani) </t>
    </r>
    <r>
      <rPr>
        <sz val="10"/>
        <rFont val="Arial"/>
        <family val="2"/>
      </rPr>
      <t>+ 11.222,30  X 2 +3%  ( 22.444,60 + 673 )</t>
    </r>
    <r>
      <rPr>
        <b/>
        <sz val="10"/>
        <rFont val="Arial"/>
        <family val="2"/>
      </rPr>
      <t xml:space="preserve"> = 23.117,60 (Pavesi)</t>
    </r>
  </si>
  <si>
    <r>
      <t xml:space="preserve">consuntivo 30/06/2008  342 x 2 + 3% ( 684,00 + 21 ) = </t>
    </r>
    <r>
      <rPr>
        <b/>
        <sz val="10"/>
        <rFont val="Arial"/>
        <family val="2"/>
      </rPr>
      <t>705,00 si ipotizza 2.000</t>
    </r>
  </si>
  <si>
    <r>
      <t xml:space="preserve">consuntivo 30/06/2008  2.299,79 + 195  = 2.494,79 x 2 + 3% ( 4.989,58 + 150 ) = </t>
    </r>
    <r>
      <rPr>
        <b/>
        <sz val="10"/>
        <rFont val="Arial"/>
        <family val="2"/>
      </rPr>
      <t>5.139,58</t>
    </r>
  </si>
  <si>
    <r>
      <t xml:space="preserve">consuntivo 30/06/2008  4.691,54 x 2 +3% ( 9.383,08 + 281 ) = </t>
    </r>
    <r>
      <rPr>
        <b/>
        <sz val="10"/>
        <rFont val="Arial"/>
        <family val="2"/>
      </rPr>
      <t>9.664,08</t>
    </r>
  </si>
  <si>
    <r>
      <t xml:space="preserve">consuntivo 30/06/2008  (2.100,42 + 1.654 +  215) X 2 +3% ( 7.938,42 + 238 ) = </t>
    </r>
    <r>
      <rPr>
        <b/>
        <sz val="10"/>
        <rFont val="Arial"/>
        <family val="2"/>
      </rPr>
      <t>8.176,42</t>
    </r>
  </si>
  <si>
    <r>
      <t xml:space="preserve">consuntivo 30/06/2008  23.374 X 2 + 3% ( 46.748 + 1.402 ) = </t>
    </r>
    <r>
      <rPr>
        <b/>
        <sz val="10"/>
        <rFont val="Arial"/>
        <family val="2"/>
      </rPr>
      <t>48.150</t>
    </r>
  </si>
  <si>
    <r>
      <t xml:space="preserve">consuntivo 30/06/2008  532.102 X 2 = </t>
    </r>
    <r>
      <rPr>
        <b/>
        <sz val="10"/>
        <rFont val="Arial"/>
        <family val="2"/>
      </rPr>
      <t>1.064.204</t>
    </r>
    <r>
      <rPr>
        <sz val="10"/>
        <rFont val="Arial"/>
        <family val="0"/>
      </rPr>
      <t xml:space="preserve"> </t>
    </r>
  </si>
  <si>
    <r>
      <t xml:space="preserve">n° 119 posti letto  X 41,50 X 365 = 1.802.552,50 </t>
    </r>
    <r>
      <rPr>
        <b/>
        <sz val="10"/>
        <rFont val="Arial"/>
        <family val="2"/>
      </rPr>
      <t xml:space="preserve"> TASSO DI SATURAZIONE 99%  = 1.784.526,97</t>
    </r>
  </si>
  <si>
    <r>
      <t xml:space="preserve">N° 119 posti letto X 41,18 X 365 = 1.788.653,30 </t>
    </r>
    <r>
      <rPr>
        <b/>
        <sz val="10"/>
        <rFont val="Arial"/>
        <family val="2"/>
      </rPr>
      <t>TASSO DI SATURAZIONE 99% = 1.770.766,77</t>
    </r>
    <r>
      <rPr>
        <sz val="10"/>
        <rFont val="Arial"/>
        <family val="2"/>
      </rPr>
      <t xml:space="preserve"> </t>
    </r>
  </si>
  <si>
    <t>consuntivo al 30/06/2008  1.384,65 X 2 = 2.769,30</t>
  </si>
  <si>
    <t>consuntivo al 30/06/2008  33.705,50 X 2 = 67.411,00</t>
  </si>
  <si>
    <t>PIANO PROGRAMMA 2009</t>
  </si>
  <si>
    <r>
      <t xml:space="preserve">n° 50 posti letto X 365 X 41,50 = 757.375,00 </t>
    </r>
    <r>
      <rPr>
        <b/>
        <sz val="10"/>
        <rFont val="Arial"/>
        <family val="2"/>
      </rPr>
      <t xml:space="preserve">TASSO DI SATURAZIONE 99% = 749.801,25 </t>
    </r>
  </si>
  <si>
    <r>
      <t xml:space="preserve">n° 5 posti letto X 365 X 92 = 167.900 TASSO DI SATURAZIONE 70% = </t>
    </r>
    <r>
      <rPr>
        <b/>
        <sz val="10"/>
        <rFont val="Arial"/>
        <family val="2"/>
      </rPr>
      <t>117.530</t>
    </r>
  </si>
  <si>
    <t>Corso formazione dipendenti</t>
  </si>
  <si>
    <t>Oneri pluriennali, Manutenzioni su beni di terzi, Software.</t>
  </si>
  <si>
    <t>Assessorato Servizi alla Persona MN</t>
  </si>
  <si>
    <t>Assessorato alla Salute MN</t>
  </si>
  <si>
    <t>OO.SS Pensionati</t>
  </si>
  <si>
    <t>RR.SS.AA. Distretto di Mantova</t>
  </si>
  <si>
    <t>OO.SS. Confederali</t>
  </si>
  <si>
    <t>OO.SS. Comparto Ente Locali</t>
  </si>
  <si>
    <t>Arredamento</t>
  </si>
  <si>
    <t>Strumentazione elettromedicale</t>
  </si>
  <si>
    <t>Di proprietà Aziendale</t>
  </si>
  <si>
    <r>
      <t xml:space="preserve">consuntivo al 30/06/2008   (1.895,02 + 29.312,29) X 2 = </t>
    </r>
    <r>
      <rPr>
        <b/>
        <sz val="10"/>
        <rFont val="Arial"/>
        <family val="2"/>
      </rPr>
      <t>62.414,62</t>
    </r>
  </si>
  <si>
    <r>
      <t xml:space="preserve">consuntivo al 30/06/2008   40.558,33 X 2 = </t>
    </r>
    <r>
      <rPr>
        <b/>
        <sz val="10"/>
        <rFont val="Arial"/>
        <family val="2"/>
      </rPr>
      <t>81.116,66</t>
    </r>
  </si>
  <si>
    <r>
      <t xml:space="preserve">consuntivo al 30/06/2008   182,81  X  2 = </t>
    </r>
    <r>
      <rPr>
        <b/>
        <sz val="10"/>
        <rFont val="Arial"/>
        <family val="2"/>
      </rPr>
      <t>365,62</t>
    </r>
  </si>
  <si>
    <t>Personale dipendente con contratto EE.LL.</t>
  </si>
  <si>
    <t>Locazione fabbricati, spese condominiali, noleggio attrezzature, leasing</t>
  </si>
  <si>
    <t>Farmaci, presidi sanitari, ausili per incontinenti</t>
  </si>
  <si>
    <t>N° ore apertura servizio settimanale</t>
  </si>
  <si>
    <t>Distretto di Mantova: Piano di Zona</t>
  </si>
  <si>
    <t>Personale dipendente</t>
  </si>
  <si>
    <t>Specializzazione e aggiornamento continuo operatori sanitari sulle condizioni di non autosufficienza totale</t>
  </si>
  <si>
    <t xml:space="preserve">Mantenimento  équipe stabile </t>
  </si>
  <si>
    <t>Implementazione figure specialisti in Fisiatra, Neurologo, Omeopata, Gastroenterologo</t>
  </si>
  <si>
    <t xml:space="preserve">Risorse umane </t>
  </si>
  <si>
    <t>Servizi di assistenza e alberghieri</t>
  </si>
  <si>
    <t>Altri servizi</t>
  </si>
  <si>
    <t>Valore della produzione</t>
  </si>
  <si>
    <t>Azienda Sanitaria Provinciale di Mantova</t>
  </si>
  <si>
    <t>Riferimento Stato Patrimoniale Consuntivo 2002</t>
  </si>
  <si>
    <t>Attrezzatura vari e minuta;</t>
  </si>
  <si>
    <t>Teleriscaldamento</t>
  </si>
  <si>
    <t>Risorse strutturali e tecnologiche</t>
  </si>
  <si>
    <t>Ambulatori e Palestra</t>
  </si>
  <si>
    <t>Materiale di consumo, materiale di pulizia, cancelleria, carburanti e lubrificanti, attrezzatura minuta, etc.</t>
  </si>
  <si>
    <t>Tariffe per attività libero professionali</t>
  </si>
  <si>
    <t>N°  utenti</t>
  </si>
  <si>
    <t>N° prestazioni</t>
  </si>
  <si>
    <t>Costo personale/n° prestazioni</t>
  </si>
  <si>
    <t>OK</t>
  </si>
  <si>
    <t>Associazioni di volontariato</t>
  </si>
  <si>
    <t>Incontri periodici con medici di base, incontri periodici con caregives, protocolli d'intesa, incontri informativi con la cittadinanza, attività grafico-pittorica, uscite sul territorio, partecipazione ad eventi sul territorio</t>
  </si>
  <si>
    <t>ASL (Contributo Fondo Sanitario Regionale)</t>
  </si>
  <si>
    <t>Provincia di Mantova</t>
  </si>
  <si>
    <t>Utenti</t>
  </si>
  <si>
    <t>Ausili per incontenenti</t>
  </si>
  <si>
    <t xml:space="preserve">Farmaci e parafarmaci , presidi sanitari </t>
  </si>
  <si>
    <t>Acquisto ossigeno</t>
  </si>
  <si>
    <t>Organi Istituzionali (Costi per servizi)</t>
  </si>
  <si>
    <t>Noleggio strutture e attrezzature</t>
  </si>
  <si>
    <t>consuntivo al 30/06/02+3%(53,3*2+3)</t>
  </si>
  <si>
    <r>
      <t xml:space="preserve">consuntivo al 30/06/02+3%(14.235,51*2+854,13) </t>
    </r>
    <r>
      <rPr>
        <b/>
        <sz val="10"/>
        <rFont val="Arial"/>
        <family val="2"/>
      </rPr>
      <t>ACQUISTO?</t>
    </r>
  </si>
  <si>
    <t>Acquisti per materie prime, sussidiarie e di consumo (Costi per Acquisti)</t>
  </si>
  <si>
    <t>Ammortamenti</t>
  </si>
  <si>
    <t>n° 50 posti letto X 365 X 2,57 = 46.902,50 TASSO DI SATURAZIONE PARI AL 99% = 46.433,48</t>
  </si>
  <si>
    <t>interessi attivi di Tesoreria</t>
  </si>
  <si>
    <t>Protocollo d'intesa Aziende Sanitarie</t>
  </si>
  <si>
    <t>Totali Costi</t>
  </si>
  <si>
    <t>N° utenti transitati/n°decessi</t>
  </si>
  <si>
    <t>Altri ricavi contributi Regione per lavori RSA "I.d'Este"</t>
  </si>
  <si>
    <t>Rivalsa bollo</t>
  </si>
  <si>
    <t>N°giornate di degenza annua / n° ore annue personale Infermieristico</t>
  </si>
  <si>
    <t>N°giornate di degenza annua / n° ore annue personale ASA</t>
  </si>
  <si>
    <t>N°giornate di degenza annua / n° ore annue personale riabilitativo</t>
  </si>
  <si>
    <t>Costi presidi , prevenzione, incontinenza /  n° ospiti incontinenti</t>
  </si>
  <si>
    <t>Consulenze Sanitarie (Fisiatra, Anestesista, Dermatologo e Psichiatra)</t>
  </si>
  <si>
    <t>SERVIZI</t>
  </si>
  <si>
    <t>Locazione sollevatori fissi</t>
  </si>
  <si>
    <t>Ausili FKT</t>
  </si>
  <si>
    <t>Equipe trasversale per valutazione qualità dei servizi e revisione protocolli</t>
  </si>
  <si>
    <t>Formazione interna Dr. Marco Arvati e Consulente 626/94 (81/2008)</t>
  </si>
  <si>
    <t>Varie</t>
  </si>
  <si>
    <t>Formazione Circoli di Miglioramento e revisione della carta dei Servizi : CARTA DELLA QUALITA' DEI SERVIZI  . Termine percorso formativo settembre 2009</t>
  </si>
  <si>
    <t>1 Educatore professionale, 1 Infemiere Professionale, 1 Operatore addetto a stimolare gli ospiti nella cura della persona e della propria immagine</t>
  </si>
  <si>
    <t>Orario di visita flessibile</t>
  </si>
  <si>
    <t xml:space="preserve">Lavaggio della Biancheria degli ospiti </t>
  </si>
  <si>
    <t>Menù a scelta</t>
  </si>
  <si>
    <t>Personalizzazione</t>
  </si>
  <si>
    <t>Libera scelta religiosa</t>
  </si>
  <si>
    <t>posti letto autorizzati</t>
  </si>
  <si>
    <t>Adeguamento standar per incremento  4 posti letto, previa valutazione dei carichi di lavoro</t>
  </si>
  <si>
    <t>Cfr. RSA I. D'Este personale di aFKT e di Animazione sono condivisi</t>
  </si>
  <si>
    <t>Dott. Marco Arvat e Dott. Giovanni Perizzi/ Referente FKT Elena Guardini</t>
  </si>
  <si>
    <t>Ambulatorio autorizzato al funzionamento</t>
  </si>
  <si>
    <t>Associazioni di Volontariato</t>
  </si>
  <si>
    <t>Laser</t>
  </si>
  <si>
    <t>Acquisto ausili FKT</t>
  </si>
  <si>
    <t>Corsi di formazione interna e autorizzazione partecipazione corsi esterni  per terapia Occupazionale e px affetti dal Morbo di Alzheimer e da demenza - Terne sperimentazion 31 dicembre 2010</t>
  </si>
  <si>
    <t>CARTA DELLA QUALITA' DEI SERVIZI  30 settembre 2009</t>
  </si>
  <si>
    <t>Nessun aumento; introdotta tariffazione prestazioni laser</t>
  </si>
  <si>
    <t>N° giornate di uscita sul territorio</t>
  </si>
  <si>
    <t>1 FKT  a tempo determinato per progetto Alzheimer</t>
  </si>
  <si>
    <t>Servizi</t>
  </si>
  <si>
    <t>Prodotti Sanitari</t>
  </si>
  <si>
    <t>Prodotti non sanitari</t>
  </si>
  <si>
    <t>Mantenimento sinergie con partner domiciliari(medici di base, caregives, servizi territoriali, volontariato)</t>
  </si>
  <si>
    <t xml:space="preserve">Formazione Attività ludica </t>
  </si>
  <si>
    <t xml:space="preserve">Clown  in casa di riposo </t>
  </si>
  <si>
    <t>N° di uscite sul territorio</t>
  </si>
  <si>
    <t>Libertà di scelta religiosa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</si>
</sst>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_ ;\-#,##0.00\ "/>
    <numFmt numFmtId="171" formatCode="_-&quot;L.&quot;\ * #,##0.0_-;\-&quot;L.&quot;\ * #,##0.0_-;_-&quot;L.&quot;\ * &quot;-&quot;_-;_-@_-"/>
    <numFmt numFmtId="172" formatCode="_-&quot;L.&quot;\ * #,##0.00_-;\-&quot;L.&quot;\ * #,##0.00_-;_-&quot;L.&quot;\ * &quot;-&quot;_-;_-@_-"/>
    <numFmt numFmtId="173" formatCode="_-* #,##0.0_-;\-* #,##0.0_-;_-* &quot;-&quot;_-;_-@_-"/>
    <numFmt numFmtId="174" formatCode="_-* #,##0.00_-;\-* #,##0.00_-;_-* &quot;-&quot;_-;_-@_-"/>
    <numFmt numFmtId="175" formatCode="_-[$€]\ * #,##0.00_-;\-[$€]\ * #,##0.00_-;_-[$€]\ * &quot;-&quot;??_-;_-@_-"/>
    <numFmt numFmtId="176" formatCode="_-* #,##0.00\ [$€-1007]_-;\-* #,##0.00\ [$€-1007]_-;_-* &quot;-&quot;??\ [$€-1007]_-;_-@_-"/>
    <numFmt numFmtId="177" formatCode="_-[$€]\ * #,##0.000_-;\-[$€]\ * #,##0.000_-;_-[$€]\ * &quot;-&quot;??_-;_-@_-"/>
    <numFmt numFmtId="178" formatCode="&quot;€&quot;\ #,##0"/>
    <numFmt numFmtId="179" formatCode="#,##0_ ;\-#,##0\ "/>
    <numFmt numFmtId="180" formatCode="#,##0.0_ ;\-#,##0.0\ 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 horizontal="justify" vertical="justify"/>
    </xf>
    <xf numFmtId="0" fontId="0" fillId="0" borderId="1" xfId="0" applyBorder="1" applyAlignment="1">
      <alignment horizontal="justify" vertical="justify" wrapText="1"/>
    </xf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/>
    </xf>
    <xf numFmtId="0" fontId="0" fillId="0" borderId="2" xfId="0" applyBorder="1" applyAlignment="1">
      <alignment horizontal="justify" vertical="justify"/>
    </xf>
    <xf numFmtId="0" fontId="0" fillId="0" borderId="0" xfId="0" applyBorder="1" applyAlignment="1">
      <alignment horizontal="right" vertical="justify" wrapText="1"/>
    </xf>
    <xf numFmtId="175" fontId="0" fillId="0" borderId="0" xfId="15" applyBorder="1" applyAlignment="1">
      <alignment horizontal="justify" vertical="justify"/>
    </xf>
    <xf numFmtId="41" fontId="0" fillId="0" borderId="0" xfId="17" applyBorder="1" applyAlignment="1">
      <alignment horizontal="justify" vertical="justify"/>
    </xf>
    <xf numFmtId="175" fontId="0" fillId="0" borderId="0" xfId="15" applyBorder="1" applyAlignment="1">
      <alignment/>
    </xf>
    <xf numFmtId="0" fontId="3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justify" vertical="justify" wrapText="1"/>
    </xf>
    <xf numFmtId="170" fontId="1" fillId="0" borderId="0" xfId="17" applyNumberFormat="1" applyFont="1" applyBorder="1" applyAlignment="1">
      <alignment horizontal="center" vertical="justify"/>
    </xf>
    <xf numFmtId="170" fontId="1" fillId="0" borderId="0" xfId="17" applyNumberFormat="1" applyFont="1" applyFill="1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1" fillId="0" borderId="0" xfId="0" applyFont="1" applyBorder="1" applyAlignment="1">
      <alignment horizontal="justify" vertical="justify"/>
    </xf>
    <xf numFmtId="0" fontId="0" fillId="0" borderId="0" xfId="0" applyFill="1" applyBorder="1" applyAlignment="1">
      <alignment horizontal="justify" vertical="justify" wrapText="1"/>
    </xf>
    <xf numFmtId="0" fontId="0" fillId="0" borderId="0" xfId="0" applyFill="1" applyBorder="1" applyAlignment="1">
      <alignment horizontal="justify" vertical="justify"/>
    </xf>
    <xf numFmtId="175" fontId="0" fillId="0" borderId="0" xfId="15" applyFill="1" applyBorder="1" applyAlignment="1">
      <alignment horizontal="justify" vertical="justify"/>
    </xf>
    <xf numFmtId="0" fontId="0" fillId="0" borderId="0" xfId="0" applyFont="1" applyBorder="1" applyAlignment="1">
      <alignment horizontal="right" vertical="justify" wrapText="1"/>
    </xf>
    <xf numFmtId="41" fontId="0" fillId="0" borderId="0" xfId="17" applyBorder="1" applyAlignment="1">
      <alignment/>
    </xf>
    <xf numFmtId="9" fontId="0" fillId="0" borderId="0" xfId="0" applyNumberFormat="1" applyBorder="1" applyAlignment="1">
      <alignment horizontal="justify" vertical="justify" wrapText="1"/>
    </xf>
    <xf numFmtId="175" fontId="1" fillId="0" borderId="0" xfId="15" applyFont="1" applyBorder="1" applyAlignment="1">
      <alignment horizontal="center" vertical="justify"/>
    </xf>
    <xf numFmtId="175" fontId="1" fillId="0" borderId="0" xfId="15" applyFont="1" applyFill="1" applyBorder="1" applyAlignment="1">
      <alignment horizontal="center" vertical="justify"/>
    </xf>
    <xf numFmtId="16" fontId="0" fillId="0" borderId="0" xfId="0" applyNumberFormat="1" applyBorder="1" applyAlignment="1">
      <alignment horizontal="justify" vertical="justify" wrapText="1"/>
    </xf>
    <xf numFmtId="170" fontId="1" fillId="0" borderId="0" xfId="0" applyNumberFormat="1" applyFont="1" applyBorder="1" applyAlignment="1">
      <alignment horizontal="justify" vertical="justify"/>
    </xf>
    <xf numFmtId="175" fontId="0" fillId="0" borderId="0" xfId="15" applyFill="1" applyBorder="1" applyAlignment="1">
      <alignment horizontal="center" vertical="justify"/>
    </xf>
    <xf numFmtId="41" fontId="1" fillId="0" borderId="0" xfId="17" applyFont="1" applyBorder="1" applyAlignment="1">
      <alignment horizontal="justify" vertical="justify"/>
    </xf>
    <xf numFmtId="170" fontId="0" fillId="0" borderId="0" xfId="0" applyNumberFormat="1" applyBorder="1" applyAlignment="1">
      <alignment horizontal="justify" vertical="justify"/>
    </xf>
    <xf numFmtId="41" fontId="0" fillId="0" borderId="0" xfId="17" applyBorder="1" applyAlignment="1">
      <alignment vertical="justify"/>
    </xf>
    <xf numFmtId="175" fontId="0" fillId="0" borderId="0" xfId="15" applyFill="1" applyBorder="1" applyAlignment="1">
      <alignment vertical="justify"/>
    </xf>
    <xf numFmtId="175" fontId="0" fillId="0" borderId="0" xfId="15" applyFill="1" applyBorder="1" applyAlignment="1">
      <alignment/>
    </xf>
    <xf numFmtId="0" fontId="3" fillId="0" borderId="3" xfId="0" applyFont="1" applyBorder="1" applyAlignment="1">
      <alignment horizontal="justify" vertical="justify" wrapText="1"/>
    </xf>
    <xf numFmtId="0" fontId="0" fillId="0" borderId="4" xfId="0" applyBorder="1" applyAlignment="1">
      <alignment horizontal="justify" vertical="justify"/>
    </xf>
    <xf numFmtId="0" fontId="0" fillId="0" borderId="5" xfId="0" applyBorder="1" applyAlignment="1">
      <alignment horizontal="justify" vertical="justify" wrapText="1"/>
    </xf>
    <xf numFmtId="0" fontId="3" fillId="0" borderId="6" xfId="0" applyFont="1" applyBorder="1" applyAlignment="1">
      <alignment horizontal="justify" vertical="justify" wrapText="1"/>
    </xf>
    <xf numFmtId="0" fontId="0" fillId="0" borderId="7" xfId="0" applyBorder="1" applyAlignment="1">
      <alignment horizontal="justify" vertical="justify"/>
    </xf>
    <xf numFmtId="0" fontId="0" fillId="0" borderId="6" xfId="0" applyBorder="1" applyAlignment="1">
      <alignment horizontal="justify" vertical="justify" wrapText="1"/>
    </xf>
    <xf numFmtId="0" fontId="4" fillId="0" borderId="7" xfId="0" applyFont="1" applyBorder="1" applyAlignment="1">
      <alignment horizontal="justify" vertical="justify"/>
    </xf>
    <xf numFmtId="0" fontId="1" fillId="0" borderId="6" xfId="0" applyFont="1" applyBorder="1" applyAlignment="1">
      <alignment horizontal="justify" vertical="justify" wrapText="1"/>
    </xf>
    <xf numFmtId="0" fontId="0" fillId="0" borderId="7" xfId="0" applyBorder="1" applyAlignment="1">
      <alignment horizontal="justify" vertical="justify" wrapText="1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 horizontal="center" vertical="justify"/>
    </xf>
    <xf numFmtId="0" fontId="1" fillId="0" borderId="3" xfId="0" applyFont="1" applyBorder="1" applyAlignment="1">
      <alignment horizontal="justify" vertical="justify" wrapText="1"/>
    </xf>
    <xf numFmtId="0" fontId="0" fillId="0" borderId="4" xfId="0" applyBorder="1" applyAlignment="1">
      <alignment horizontal="justify" wrapText="1"/>
    </xf>
    <xf numFmtId="0" fontId="0" fillId="0" borderId="2" xfId="0" applyBorder="1" applyAlignment="1">
      <alignment horizontal="justify" vertical="justify" wrapText="1"/>
    </xf>
    <xf numFmtId="0" fontId="0" fillId="0" borderId="10" xfId="0" applyBorder="1" applyAlignment="1">
      <alignment horizontal="justify" vertical="justify" wrapText="1"/>
    </xf>
    <xf numFmtId="0" fontId="0" fillId="0" borderId="1" xfId="0" applyBorder="1" applyAlignment="1">
      <alignment horizontal="right" vertical="justify" wrapText="1"/>
    </xf>
    <xf numFmtId="0" fontId="0" fillId="0" borderId="5" xfId="0" applyBorder="1" applyAlignment="1">
      <alignment horizontal="right" vertical="justify" wrapText="1"/>
    </xf>
    <xf numFmtId="0" fontId="0" fillId="0" borderId="10" xfId="0" applyBorder="1" applyAlignment="1">
      <alignment horizontal="justify" vertical="justify"/>
    </xf>
    <xf numFmtId="0" fontId="5" fillId="0" borderId="1" xfId="0" applyFont="1" applyBorder="1" applyAlignment="1">
      <alignment horizontal="justify" vertical="justify" wrapText="1"/>
    </xf>
    <xf numFmtId="0" fontId="1" fillId="0" borderId="1" xfId="0" applyFont="1" applyBorder="1" applyAlignment="1">
      <alignment horizontal="justify" vertical="justify" wrapText="1"/>
    </xf>
    <xf numFmtId="0" fontId="0" fillId="0" borderId="1" xfId="0" applyFont="1" applyBorder="1" applyAlignment="1">
      <alignment horizontal="justify" vertical="justify" wrapText="1"/>
    </xf>
    <xf numFmtId="0" fontId="0" fillId="0" borderId="1" xfId="0" applyBorder="1" applyAlignment="1">
      <alignment horizontal="justify" vertical="justify"/>
    </xf>
    <xf numFmtId="0" fontId="0" fillId="0" borderId="5" xfId="0" applyBorder="1" applyAlignment="1">
      <alignment horizontal="justify" vertical="justify"/>
    </xf>
    <xf numFmtId="0" fontId="0" fillId="0" borderId="1" xfId="0" applyFill="1" applyBorder="1" applyAlignment="1">
      <alignment horizontal="justify" vertical="justify" wrapText="1"/>
    </xf>
    <xf numFmtId="0" fontId="0" fillId="0" borderId="2" xfId="0" applyFill="1" applyBorder="1" applyAlignment="1">
      <alignment horizontal="justify" vertical="justify"/>
    </xf>
    <xf numFmtId="0" fontId="0" fillId="0" borderId="1" xfId="0" applyFill="1" applyBorder="1" applyAlignment="1">
      <alignment horizontal="justify" vertical="justify"/>
    </xf>
    <xf numFmtId="0" fontId="2" fillId="0" borderId="1" xfId="0" applyFont="1" applyBorder="1" applyAlignment="1">
      <alignment horizontal="justify" vertical="justify" wrapText="1"/>
    </xf>
    <xf numFmtId="0" fontId="0" fillId="0" borderId="2" xfId="0" applyBorder="1" applyAlignment="1">
      <alignment horizontal="left" vertical="justify"/>
    </xf>
    <xf numFmtId="0" fontId="1" fillId="0" borderId="2" xfId="0" applyFont="1" applyBorder="1" applyAlignment="1">
      <alignment horizontal="justify" vertical="justify"/>
    </xf>
    <xf numFmtId="0" fontId="0" fillId="0" borderId="1" xfId="0" applyFont="1" applyBorder="1" applyAlignment="1">
      <alignment horizontal="right" vertical="justify" wrapText="1"/>
    </xf>
    <xf numFmtId="0" fontId="0" fillId="0" borderId="5" xfId="0" applyBorder="1" applyAlignment="1">
      <alignment horizontal="right" vertical="justify"/>
    </xf>
    <xf numFmtId="0" fontId="1" fillId="0" borderId="9" xfId="0" applyFont="1" applyBorder="1" applyAlignment="1">
      <alignment horizontal="justify" vertical="justify" wrapText="1"/>
    </xf>
    <xf numFmtId="0" fontId="1" fillId="0" borderId="9" xfId="0" applyFont="1" applyBorder="1" applyAlignment="1">
      <alignment horizontal="centerContinuous" vertical="justify" wrapText="1"/>
    </xf>
    <xf numFmtId="0" fontId="1" fillId="0" borderId="9" xfId="0" applyFont="1" applyFill="1" applyBorder="1" applyAlignment="1">
      <alignment horizontal="centerContinuous" vertical="justify" wrapText="1"/>
    </xf>
    <xf numFmtId="0" fontId="0" fillId="0" borderId="7" xfId="0" applyFill="1" applyBorder="1" applyAlignment="1">
      <alignment horizontal="justify" vertical="justify" wrapText="1"/>
    </xf>
    <xf numFmtId="0" fontId="0" fillId="0" borderId="9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0" fillId="0" borderId="4" xfId="0" applyBorder="1" applyAlignment="1">
      <alignment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8" xfId="0" applyFont="1" applyBorder="1" applyAlignment="1">
      <alignment horizontal="justify" vertical="justify" wrapText="1"/>
    </xf>
    <xf numFmtId="0" fontId="0" fillId="0" borderId="4" xfId="0" applyBorder="1" applyAlignment="1">
      <alignment horizontal="justify" vertical="justify" wrapText="1"/>
    </xf>
    <xf numFmtId="10" fontId="0" fillId="0" borderId="4" xfId="0" applyNumberFormat="1" applyBorder="1" applyAlignment="1">
      <alignment horizontal="justify" vertical="justify" wrapText="1"/>
    </xf>
    <xf numFmtId="9" fontId="0" fillId="0" borderId="2" xfId="0" applyNumberFormat="1" applyBorder="1" applyAlignment="1">
      <alignment horizontal="justify" vertical="justify" wrapText="1"/>
    </xf>
    <xf numFmtId="9" fontId="0" fillId="0" borderId="10" xfId="0" applyNumberFormat="1" applyBorder="1" applyAlignment="1">
      <alignment horizontal="justify" vertical="justify" wrapText="1"/>
    </xf>
    <xf numFmtId="9" fontId="0" fillId="0" borderId="4" xfId="0" applyNumberFormat="1" applyBorder="1" applyAlignment="1">
      <alignment horizontal="justify" vertical="justify" wrapText="1"/>
    </xf>
    <xf numFmtId="10" fontId="0" fillId="0" borderId="2" xfId="0" applyNumberFormat="1" applyBorder="1" applyAlignment="1">
      <alignment horizontal="justify" vertical="justify" wrapText="1"/>
    </xf>
    <xf numFmtId="0" fontId="3" fillId="0" borderId="9" xfId="0" applyFont="1" applyBorder="1" applyAlignment="1">
      <alignment horizontal="justify" vertical="justify" wrapText="1"/>
    </xf>
    <xf numFmtId="0" fontId="2" fillId="0" borderId="3" xfId="0" applyFont="1" applyBorder="1" applyAlignment="1">
      <alignment horizontal="justify" vertical="justify" wrapText="1"/>
    </xf>
    <xf numFmtId="0" fontId="4" fillId="0" borderId="4" xfId="0" applyFont="1" applyBorder="1" applyAlignment="1">
      <alignment horizontal="justify" vertical="justify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horizontal="justify" vertical="justify" wrapText="1"/>
    </xf>
    <xf numFmtId="0" fontId="3" fillId="0" borderId="8" xfId="0" applyFont="1" applyBorder="1" applyAlignment="1">
      <alignment horizontal="justify" vertical="justify" wrapText="1"/>
    </xf>
    <xf numFmtId="0" fontId="5" fillId="0" borderId="3" xfId="0" applyFont="1" applyBorder="1" applyAlignment="1">
      <alignment horizontal="justify" vertical="justify" wrapText="1"/>
    </xf>
    <xf numFmtId="175" fontId="6" fillId="0" borderId="0" xfId="15" applyFont="1" applyBorder="1" applyAlignment="1">
      <alignment horizontal="justify" vertical="justify"/>
    </xf>
    <xf numFmtId="0" fontId="0" fillId="0" borderId="3" xfId="0" applyFont="1" applyBorder="1" applyAlignment="1">
      <alignment horizontal="justify" vertical="justify" wrapText="1"/>
    </xf>
    <xf numFmtId="0" fontId="2" fillId="0" borderId="2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 wrapText="1"/>
    </xf>
    <xf numFmtId="0" fontId="0" fillId="0" borderId="10" xfId="0" applyBorder="1" applyAlignment="1">
      <alignment horizontal="right" vertical="justify" wrapText="1"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horizontal="justify" vertical="justify"/>
    </xf>
    <xf numFmtId="0" fontId="0" fillId="0" borderId="5" xfId="0" applyFont="1" applyBorder="1" applyAlignment="1">
      <alignment horizontal="right" vertical="justify" wrapText="1"/>
    </xf>
    <xf numFmtId="43" fontId="0" fillId="0" borderId="0" xfId="17" applyNumberFormat="1" applyBorder="1" applyAlignment="1">
      <alignment horizontal="justify" vertical="justify"/>
    </xf>
    <xf numFmtId="170" fontId="0" fillId="0" borderId="0" xfId="17" applyNumberFormat="1" applyFont="1" applyFill="1" applyBorder="1" applyAlignment="1">
      <alignment horizontal="center" vertical="justify"/>
    </xf>
    <xf numFmtId="170" fontId="0" fillId="0" borderId="0" xfId="17" applyNumberFormat="1" applyFont="1" applyBorder="1" applyAlignment="1">
      <alignment horizontal="center" vertical="justify"/>
    </xf>
    <xf numFmtId="170" fontId="1" fillId="0" borderId="9" xfId="15" applyNumberFormat="1" applyFont="1" applyBorder="1" applyAlignment="1">
      <alignment horizontal="center" vertical="justify"/>
    </xf>
    <xf numFmtId="170" fontId="0" fillId="0" borderId="0" xfId="17" applyNumberFormat="1" applyBorder="1" applyAlignment="1">
      <alignment horizontal="center" vertical="justify"/>
    </xf>
    <xf numFmtId="170" fontId="1" fillId="0" borderId="0" xfId="0" applyNumberFormat="1" applyFont="1" applyBorder="1" applyAlignment="1">
      <alignment horizontal="center" vertical="justify"/>
    </xf>
    <xf numFmtId="4" fontId="0" fillId="0" borderId="0" xfId="0" applyNumberFormat="1" applyBorder="1" applyAlignment="1">
      <alignment horizontal="center" vertical="justify"/>
    </xf>
    <xf numFmtId="170" fontId="0" fillId="0" borderId="9" xfId="15" applyNumberFormat="1" applyFill="1" applyBorder="1" applyAlignment="1">
      <alignment horizontal="center" vertical="justify"/>
    </xf>
    <xf numFmtId="170" fontId="1" fillId="0" borderId="9" xfId="15" applyNumberFormat="1" applyFont="1" applyFill="1" applyBorder="1" applyAlignment="1">
      <alignment horizontal="center" vertical="justify"/>
    </xf>
    <xf numFmtId="0" fontId="0" fillId="0" borderId="10" xfId="0" applyFont="1" applyBorder="1" applyAlignment="1">
      <alignment horizontal="justify" vertical="justify"/>
    </xf>
    <xf numFmtId="170" fontId="1" fillId="0" borderId="0" xfId="15" applyNumberFormat="1" applyFont="1" applyBorder="1" applyAlignment="1">
      <alignment horizontal="center" vertical="justify"/>
    </xf>
    <xf numFmtId="170" fontId="0" fillId="0" borderId="0" xfId="15" applyNumberFormat="1" applyFill="1" applyBorder="1" applyAlignment="1">
      <alignment horizontal="center" vertical="justify"/>
    </xf>
    <xf numFmtId="170" fontId="1" fillId="0" borderId="0" xfId="15" applyNumberFormat="1" applyFont="1" applyFill="1" applyBorder="1" applyAlignment="1">
      <alignment horizontal="center" vertical="justify"/>
    </xf>
    <xf numFmtId="4" fontId="1" fillId="0" borderId="0" xfId="0" applyNumberFormat="1" applyFont="1" applyBorder="1" applyAlignment="1">
      <alignment horizontal="center" vertical="justify"/>
    </xf>
    <xf numFmtId="3" fontId="0" fillId="0" borderId="9" xfId="0" applyNumberFormat="1" applyBorder="1" applyAlignment="1">
      <alignment horizontal="center" vertical="justify"/>
    </xf>
    <xf numFmtId="0" fontId="0" fillId="0" borderId="2" xfId="0" applyBorder="1" applyAlignment="1">
      <alignment horizontal="justify" wrapText="1"/>
    </xf>
    <xf numFmtId="0" fontId="0" fillId="0" borderId="2" xfId="0" applyFill="1" applyBorder="1" applyAlignment="1" quotePrefix="1">
      <alignment horizontal="justify" vertical="justify"/>
    </xf>
    <xf numFmtId="0" fontId="0" fillId="0" borderId="4" xfId="0" applyBorder="1" applyAlignment="1">
      <alignment wrapText="1"/>
    </xf>
    <xf numFmtId="0" fontId="0" fillId="0" borderId="7" xfId="0" applyFont="1" applyBorder="1" applyAlignment="1">
      <alignment horizontal="justify" vertical="justify"/>
    </xf>
    <xf numFmtId="0" fontId="0" fillId="0" borderId="7" xfId="0" applyBorder="1" applyAlignment="1">
      <alignment horizontal="center" vertical="justify"/>
    </xf>
    <xf numFmtId="0" fontId="5" fillId="0" borderId="0" xfId="0" applyFont="1" applyBorder="1" applyAlignment="1">
      <alignment horizontal="justify" vertical="justify" wrapText="1"/>
    </xf>
    <xf numFmtId="0" fontId="0" fillId="0" borderId="11" xfId="0" applyFill="1" applyBorder="1" applyAlignment="1">
      <alignment horizontal="justify" vertical="justify" wrapText="1"/>
    </xf>
    <xf numFmtId="0" fontId="0" fillId="0" borderId="9" xfId="0" applyFill="1" applyBorder="1" applyAlignment="1">
      <alignment horizontal="justify" vertical="justify"/>
    </xf>
    <xf numFmtId="0" fontId="0" fillId="0" borderId="9" xfId="0" applyBorder="1" applyAlignment="1">
      <alignment horizontal="justify" vertical="justify"/>
    </xf>
    <xf numFmtId="175" fontId="0" fillId="0" borderId="0" xfId="15" applyBorder="1" applyAlignment="1">
      <alignment horizontal="right" vertical="justify" wrapText="1"/>
    </xf>
    <xf numFmtId="16" fontId="0" fillId="0" borderId="2" xfId="0" applyNumberFormat="1" applyBorder="1" applyAlignment="1">
      <alignment horizontal="justify" vertical="justify" wrapText="1"/>
    </xf>
    <xf numFmtId="16" fontId="0" fillId="0" borderId="4" xfId="0" applyNumberFormat="1" applyBorder="1" applyAlignment="1">
      <alignment horizontal="justify" vertical="justify" wrapText="1"/>
    </xf>
    <xf numFmtId="4" fontId="0" fillId="0" borderId="0" xfId="0" applyNumberFormat="1" applyBorder="1" applyAlignment="1">
      <alignment horizontal="justify" vertical="justify"/>
    </xf>
    <xf numFmtId="4" fontId="0" fillId="0" borderId="0" xfId="0" applyNumberFormat="1" applyBorder="1" applyAlignment="1">
      <alignment horizontal="center" vertical="justify" wrapText="1"/>
    </xf>
    <xf numFmtId="0" fontId="0" fillId="0" borderId="9" xfId="0" applyFill="1" applyBorder="1" applyAlignment="1">
      <alignment horizontal="justify" vertical="justify" wrapText="1"/>
    </xf>
    <xf numFmtId="0" fontId="0" fillId="0" borderId="9" xfId="0" applyBorder="1" applyAlignment="1">
      <alignment wrapText="1"/>
    </xf>
    <xf numFmtId="4" fontId="1" fillId="0" borderId="0" xfId="17" applyNumberFormat="1" applyFont="1" applyBorder="1" applyAlignment="1">
      <alignment horizontal="center" vertical="justify"/>
    </xf>
    <xf numFmtId="4" fontId="0" fillId="0" borderId="0" xfId="17" applyNumberFormat="1" applyBorder="1" applyAlignment="1">
      <alignment horizontal="center" vertical="justify"/>
    </xf>
    <xf numFmtId="4" fontId="0" fillId="0" borderId="0" xfId="17" applyNumberFormat="1" applyFont="1" applyBorder="1" applyAlignment="1">
      <alignment horizontal="center" vertical="justify"/>
    </xf>
    <xf numFmtId="2" fontId="0" fillId="0" borderId="0" xfId="0" applyNumberFormat="1" applyBorder="1" applyAlignment="1">
      <alignment horizontal="center" vertical="justify"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 horizontal="center" vertical="justify"/>
    </xf>
    <xf numFmtId="0" fontId="0" fillId="0" borderId="7" xfId="0" applyFont="1" applyFill="1" applyBorder="1" applyAlignment="1">
      <alignment horizontal="justify" vertical="justify" wrapText="1"/>
    </xf>
    <xf numFmtId="41" fontId="0" fillId="0" borderId="0" xfId="17" applyFont="1" applyBorder="1" applyAlignment="1">
      <alignment horizontal="center" vertical="justify"/>
    </xf>
    <xf numFmtId="170" fontId="0" fillId="0" borderId="0" xfId="17" applyNumberFormat="1" applyFont="1" applyBorder="1" applyAlignment="1">
      <alignment horizontal="center" vertical="justify"/>
    </xf>
    <xf numFmtId="4" fontId="0" fillId="0" borderId="0" xfId="17" applyNumberFormat="1" applyFont="1" applyBorder="1" applyAlignment="1">
      <alignment horizontal="center" vertical="justify"/>
    </xf>
    <xf numFmtId="43" fontId="0" fillId="0" borderId="0" xfId="17" applyNumberFormat="1" applyFont="1" applyBorder="1" applyAlignment="1">
      <alignment horizontal="center" vertical="justify"/>
    </xf>
    <xf numFmtId="0" fontId="0" fillId="0" borderId="2" xfId="0" applyBorder="1" applyAlignment="1">
      <alignment horizontal="justify" vertical="center" wrapText="1"/>
    </xf>
    <xf numFmtId="0" fontId="0" fillId="0" borderId="9" xfId="0" applyBorder="1" applyAlignment="1">
      <alignment horizontal="center" vertical="center"/>
    </xf>
    <xf numFmtId="0" fontId="1" fillId="0" borderId="7" xfId="0" applyFont="1" applyFill="1" applyBorder="1" applyAlignment="1">
      <alignment horizontal="justify" vertical="justify" wrapText="1"/>
    </xf>
    <xf numFmtId="0" fontId="0" fillId="2" borderId="0" xfId="0" applyFill="1" applyBorder="1" applyAlignment="1">
      <alignment horizontal="justify" vertical="justify"/>
    </xf>
    <xf numFmtId="0" fontId="0" fillId="2" borderId="0" xfId="0" applyFill="1" applyBorder="1" applyAlignment="1">
      <alignment horizontal="justify" vertical="justify" wrapText="1"/>
    </xf>
    <xf numFmtId="0" fontId="0" fillId="2" borderId="0" xfId="0" applyFont="1" applyFill="1" applyBorder="1" applyAlignment="1">
      <alignment horizontal="justify" vertical="justify"/>
    </xf>
    <xf numFmtId="0" fontId="0" fillId="2" borderId="0" xfId="0" applyFont="1" applyFill="1" applyBorder="1" applyAlignment="1">
      <alignment horizontal="justify" vertical="justify"/>
    </xf>
    <xf numFmtId="0" fontId="7" fillId="0" borderId="0" xfId="0" applyFont="1" applyAlignment="1">
      <alignment/>
    </xf>
    <xf numFmtId="0" fontId="0" fillId="0" borderId="10" xfId="0" applyFill="1" applyBorder="1" applyAlignment="1">
      <alignment horizontal="justify" vertical="justify" wrapText="1"/>
    </xf>
    <xf numFmtId="0" fontId="0" fillId="0" borderId="11" xfId="0" applyBorder="1" applyAlignment="1">
      <alignment horizontal="right" vertical="justify" wrapText="1"/>
    </xf>
    <xf numFmtId="0" fontId="0" fillId="0" borderId="0" xfId="0" applyFont="1" applyFill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0" fillId="2" borderId="0" xfId="0" applyFill="1" applyBorder="1" applyAlignment="1">
      <alignment horizontal="justify" vertical="justify"/>
    </xf>
    <xf numFmtId="170" fontId="0" fillId="0" borderId="0" xfId="17" applyNumberFormat="1" applyFont="1" applyFill="1" applyBorder="1" applyAlignment="1">
      <alignment horizontal="center" vertical="justify"/>
    </xf>
    <xf numFmtId="41" fontId="0" fillId="0" borderId="0" xfId="17" applyFont="1" applyFill="1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Fill="1" applyBorder="1" applyAlignment="1">
      <alignment horizontal="justify" vertical="justify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0"/>
  <sheetViews>
    <sheetView workbookViewId="0" topLeftCell="A246">
      <selection activeCell="A257" sqref="A257"/>
    </sheetView>
  </sheetViews>
  <sheetFormatPr defaultColWidth="9.140625" defaultRowHeight="12.75"/>
  <cols>
    <col min="1" max="1" width="55.7109375" style="3" customWidth="1"/>
    <col min="2" max="2" width="65.7109375" style="4" customWidth="1"/>
    <col min="3" max="3" width="9.140625" style="4" customWidth="1"/>
    <col min="4" max="4" width="22.28125" style="33" customWidth="1"/>
    <col min="5" max="5" width="13.421875" style="4" hidden="1" customWidth="1"/>
    <col min="6" max="6" width="14.8515625" style="22" hidden="1" customWidth="1"/>
    <col min="7" max="7" width="54.8515625" style="4" hidden="1" customWidth="1"/>
    <col min="8" max="8" width="16.28125" style="4" customWidth="1"/>
    <col min="9" max="16384" width="9.140625" style="4" customWidth="1"/>
  </cols>
  <sheetData>
    <row r="1" spans="1:7" ht="12.75">
      <c r="A1" s="11" t="s">
        <v>331</v>
      </c>
      <c r="C1" s="1"/>
      <c r="D1" s="20"/>
      <c r="E1" s="1"/>
      <c r="F1" s="8"/>
      <c r="G1" s="1"/>
    </row>
    <row r="2" spans="1:4" s="1" customFormat="1" ht="12.75">
      <c r="A2" s="37" t="s">
        <v>10</v>
      </c>
      <c r="B2" s="38" t="s">
        <v>11</v>
      </c>
      <c r="D2" s="20"/>
    </row>
    <row r="3" spans="1:6" s="1" customFormat="1" ht="15.75">
      <c r="A3" s="39" t="s">
        <v>12</v>
      </c>
      <c r="B3" s="40" t="s">
        <v>241</v>
      </c>
      <c r="D3" s="20"/>
      <c r="F3" s="8"/>
    </row>
    <row r="4" spans="1:6" s="1" customFormat="1" ht="89.25">
      <c r="A4" s="39" t="s">
        <v>14</v>
      </c>
      <c r="B4" s="38" t="s">
        <v>242</v>
      </c>
      <c r="D4" s="20"/>
      <c r="F4" s="8"/>
    </row>
    <row r="5" spans="1:6" s="1" customFormat="1" ht="25.5">
      <c r="A5" s="41" t="s">
        <v>15</v>
      </c>
      <c r="B5" s="38" t="s">
        <v>33</v>
      </c>
      <c r="D5" s="20"/>
      <c r="F5" s="8"/>
    </row>
    <row r="6" spans="1:6" s="1" customFormat="1" ht="12.75">
      <c r="A6" s="3"/>
      <c r="D6" s="20"/>
      <c r="F6" s="8"/>
    </row>
    <row r="7" spans="1:6" s="1" customFormat="1" ht="76.5">
      <c r="A7" s="41" t="s">
        <v>17</v>
      </c>
      <c r="B7" s="42" t="s">
        <v>187</v>
      </c>
      <c r="D7" s="20"/>
      <c r="F7" s="8"/>
    </row>
    <row r="8" spans="1:6" s="1" customFormat="1" ht="12.75">
      <c r="A8" s="3"/>
      <c r="D8" s="20"/>
      <c r="F8" s="8"/>
    </row>
    <row r="9" spans="1:6" s="1" customFormat="1" ht="25.5">
      <c r="A9" s="41" t="s">
        <v>18</v>
      </c>
      <c r="B9" s="38" t="s">
        <v>188</v>
      </c>
      <c r="D9" s="20"/>
      <c r="F9" s="8"/>
    </row>
    <row r="10" spans="1:6" s="1" customFormat="1" ht="12.75">
      <c r="A10" s="11"/>
      <c r="D10" s="20"/>
      <c r="F10" s="8"/>
    </row>
    <row r="11" spans="1:6" s="1" customFormat="1" ht="12.75">
      <c r="A11" s="43" t="s">
        <v>4</v>
      </c>
      <c r="B11" s="38" t="s">
        <v>376</v>
      </c>
      <c r="D11" s="20"/>
      <c r="F11" s="8"/>
    </row>
    <row r="12" spans="1:6" s="1" customFormat="1" ht="12.75" hidden="1">
      <c r="A12" s="12"/>
      <c r="D12" s="20"/>
      <c r="F12" s="8"/>
    </row>
    <row r="13" spans="1:6" s="1" customFormat="1" ht="12.75">
      <c r="A13" s="4"/>
      <c r="D13" s="20"/>
      <c r="F13" s="8"/>
    </row>
    <row r="14" spans="1:6" s="1" customFormat="1" ht="12.75">
      <c r="A14" s="4"/>
      <c r="D14" s="20"/>
      <c r="F14" s="8"/>
    </row>
    <row r="15" spans="1:6" s="1" customFormat="1" ht="12.75">
      <c r="A15" s="44" t="s">
        <v>360</v>
      </c>
      <c r="D15" s="115"/>
      <c r="E15" s="27"/>
      <c r="F15" s="8"/>
    </row>
    <row r="16" spans="1:7" s="1" customFormat="1" ht="42" customHeight="1">
      <c r="A16" s="45" t="s">
        <v>243</v>
      </c>
      <c r="B16" s="42" t="s">
        <v>244</v>
      </c>
      <c r="C16" s="46">
        <v>119</v>
      </c>
      <c r="D16" s="114"/>
      <c r="E16" s="109"/>
      <c r="F16" s="104" t="s">
        <v>372</v>
      </c>
      <c r="G16" s="18" t="s">
        <v>327</v>
      </c>
    </row>
    <row r="17" spans="1:7" s="1" customFormat="1" ht="24.75" customHeight="1">
      <c r="A17" s="45" t="s">
        <v>351</v>
      </c>
      <c r="B17" s="38"/>
      <c r="C17" s="46">
        <v>168</v>
      </c>
      <c r="D17" s="20"/>
      <c r="F17" s="15"/>
      <c r="G17" s="18"/>
    </row>
    <row r="18" spans="1:7" s="1" customFormat="1" ht="24.75" customHeight="1">
      <c r="A18" s="138"/>
      <c r="C18" s="16"/>
      <c r="D18" s="20"/>
      <c r="E18" s="109"/>
      <c r="F18" s="15"/>
      <c r="G18" s="18"/>
    </row>
    <row r="19" spans="1:7" s="1" customFormat="1" ht="24.75" customHeight="1">
      <c r="A19" s="138"/>
      <c r="C19" s="16"/>
      <c r="D19" s="20"/>
      <c r="E19" s="109"/>
      <c r="F19" s="15"/>
      <c r="G19" s="18"/>
    </row>
    <row r="20" spans="1:7" s="1" customFormat="1" ht="12.75">
      <c r="A20" s="4"/>
      <c r="C20" s="16"/>
      <c r="D20" s="28"/>
      <c r="E20" s="16"/>
      <c r="F20" s="15"/>
      <c r="G20" s="19"/>
    </row>
    <row r="21" spans="1:7" s="1" customFormat="1" ht="12.75" hidden="1">
      <c r="A21" s="4"/>
      <c r="C21" s="16"/>
      <c r="D21" s="28"/>
      <c r="E21" s="16"/>
      <c r="F21" s="14"/>
      <c r="G21" s="29"/>
    </row>
    <row r="22" spans="1:7" s="1" customFormat="1" ht="12.75" hidden="1">
      <c r="A22" s="4"/>
      <c r="D22" s="20"/>
      <c r="F22" s="14">
        <v>72000</v>
      </c>
      <c r="G22" s="29"/>
    </row>
    <row r="23" spans="1:6" s="1" customFormat="1" ht="12.75" hidden="1">
      <c r="A23" s="4"/>
      <c r="D23" s="20"/>
      <c r="F23" s="8"/>
    </row>
    <row r="24" spans="1:6" s="1" customFormat="1" ht="12.75" hidden="1">
      <c r="A24" s="6"/>
      <c r="D24" s="20"/>
      <c r="F24" s="14">
        <f>SUM(F16:F22)</f>
        <v>72000</v>
      </c>
    </row>
    <row r="25" spans="1:6" s="1" customFormat="1" ht="25.5">
      <c r="A25" s="47" t="s">
        <v>253</v>
      </c>
      <c r="B25" s="48" t="s">
        <v>361</v>
      </c>
      <c r="D25" s="20"/>
      <c r="F25" s="8"/>
    </row>
    <row r="26" spans="1:6" s="1" customFormat="1" ht="12.75">
      <c r="A26" s="2"/>
      <c r="B26" s="49" t="s">
        <v>336</v>
      </c>
      <c r="D26" s="20"/>
      <c r="F26" s="8"/>
    </row>
    <row r="27" spans="1:6" s="1" customFormat="1" ht="12.75">
      <c r="A27" s="2"/>
      <c r="B27" s="49" t="s">
        <v>245</v>
      </c>
      <c r="D27" s="20"/>
      <c r="F27" s="8"/>
    </row>
    <row r="28" spans="1:6" s="1" customFormat="1" ht="12.75">
      <c r="A28" s="2"/>
      <c r="B28" s="49" t="s">
        <v>352</v>
      </c>
      <c r="D28" s="20"/>
      <c r="F28" s="8"/>
    </row>
    <row r="29" spans="1:6" s="1" customFormat="1" ht="12.75">
      <c r="A29" s="2"/>
      <c r="B29" s="49" t="s">
        <v>21</v>
      </c>
      <c r="D29" s="20"/>
      <c r="F29" s="8"/>
    </row>
    <row r="30" spans="1:6" s="1" customFormat="1" ht="12.75">
      <c r="A30" s="2"/>
      <c r="B30" s="49" t="s">
        <v>338</v>
      </c>
      <c r="D30" s="20"/>
      <c r="F30" s="8"/>
    </row>
    <row r="31" spans="1:6" s="1" customFormat="1" ht="12.75" hidden="1">
      <c r="A31" s="2"/>
      <c r="B31" s="5" t="s">
        <v>340</v>
      </c>
      <c r="D31" s="20"/>
      <c r="F31" s="8"/>
    </row>
    <row r="32" spans="1:6" s="1" customFormat="1" ht="12.75">
      <c r="A32" s="2"/>
      <c r="B32" s="5" t="s">
        <v>341</v>
      </c>
      <c r="D32" s="20"/>
      <c r="F32" s="8"/>
    </row>
    <row r="33" spans="1:6" s="1" customFormat="1" ht="12.75">
      <c r="A33" s="36"/>
      <c r="B33" s="50" t="s">
        <v>246</v>
      </c>
      <c r="D33" s="20"/>
      <c r="F33" s="8"/>
    </row>
    <row r="34" spans="1:6" s="1" customFormat="1" ht="12.75">
      <c r="A34" s="3"/>
      <c r="D34" s="20"/>
      <c r="F34" s="8"/>
    </row>
    <row r="35" spans="1:6" s="1" customFormat="1" ht="12.75">
      <c r="A35" s="3"/>
      <c r="B35" s="3"/>
      <c r="D35" s="20"/>
      <c r="F35" s="8"/>
    </row>
    <row r="36" spans="1:6" s="1" customFormat="1" ht="12.75">
      <c r="A36" s="47" t="s">
        <v>19</v>
      </c>
      <c r="B36" s="35" t="s">
        <v>59</v>
      </c>
      <c r="D36" s="20"/>
      <c r="E36" s="30"/>
      <c r="F36" s="8"/>
    </row>
    <row r="37" spans="1:7" s="1" customFormat="1" ht="12.75" customHeight="1">
      <c r="A37" s="2"/>
      <c r="B37" s="5" t="s">
        <v>375</v>
      </c>
      <c r="C37" s="16"/>
      <c r="D37" s="114"/>
      <c r="E37" s="139"/>
      <c r="F37" s="159" t="s">
        <v>372</v>
      </c>
      <c r="G37" s="155" t="s">
        <v>328</v>
      </c>
    </row>
    <row r="38" spans="1:7" s="1" customFormat="1" ht="12.75" customHeight="1">
      <c r="A38" s="2"/>
      <c r="B38" s="5" t="s">
        <v>24</v>
      </c>
      <c r="C38" s="16"/>
      <c r="D38" s="114"/>
      <c r="E38" s="109"/>
      <c r="F38" s="160"/>
      <c r="G38" s="156"/>
    </row>
    <row r="39" spans="1:7" s="1" customFormat="1" ht="12.75">
      <c r="A39" s="2"/>
      <c r="B39" s="5" t="s">
        <v>57</v>
      </c>
      <c r="D39" s="114"/>
      <c r="F39" s="15"/>
      <c r="G39" s="19"/>
    </row>
    <row r="40" spans="1:7" s="1" customFormat="1" ht="12.75">
      <c r="A40" s="2"/>
      <c r="B40" s="5" t="s">
        <v>58</v>
      </c>
      <c r="D40" s="114"/>
      <c r="F40" s="15"/>
      <c r="G40" s="19"/>
    </row>
    <row r="41" spans="1:7" s="1" customFormat="1" ht="12.75">
      <c r="A41" s="2"/>
      <c r="B41" s="5" t="s">
        <v>393</v>
      </c>
      <c r="D41" s="114"/>
      <c r="E41" s="109"/>
      <c r="F41" s="104" t="s">
        <v>372</v>
      </c>
      <c r="G41" s="19" t="s">
        <v>329</v>
      </c>
    </row>
    <row r="42" spans="1:7" s="1" customFormat="1" ht="12.75">
      <c r="A42" s="2"/>
      <c r="B42" s="5" t="s">
        <v>392</v>
      </c>
      <c r="D42" s="20"/>
      <c r="E42" s="109"/>
      <c r="F42" s="104" t="s">
        <v>372</v>
      </c>
      <c r="G42" s="1" t="s">
        <v>330</v>
      </c>
    </row>
    <row r="43" spans="1:6" s="1" customFormat="1" ht="12.75">
      <c r="A43" s="51"/>
      <c r="B43" s="5"/>
      <c r="D43" s="20"/>
      <c r="F43" s="14"/>
    </row>
    <row r="44" spans="1:8" s="1" customFormat="1" ht="12.75">
      <c r="A44" s="52" t="s">
        <v>301</v>
      </c>
      <c r="B44" s="53"/>
      <c r="D44" s="111">
        <v>3689975.02</v>
      </c>
      <c r="F44" s="14"/>
      <c r="H44" s="109"/>
    </row>
    <row r="45" spans="1:6" s="1" customFormat="1" ht="12.75">
      <c r="A45" s="10"/>
      <c r="D45" s="20"/>
      <c r="F45" s="8"/>
    </row>
    <row r="46" spans="1:6" s="1" customFormat="1" ht="12.75">
      <c r="A46" s="34" t="s">
        <v>365</v>
      </c>
      <c r="B46" s="35"/>
      <c r="D46" s="20"/>
      <c r="F46" s="8"/>
    </row>
    <row r="47" spans="1:6" s="1" customFormat="1" ht="12.75">
      <c r="A47" s="54"/>
      <c r="B47" s="5"/>
      <c r="D47" s="20"/>
      <c r="F47" s="8"/>
    </row>
    <row r="48" spans="1:6" s="1" customFormat="1" ht="12.75" hidden="1">
      <c r="A48" s="55" t="s">
        <v>304</v>
      </c>
      <c r="B48" s="5"/>
      <c r="D48" s="20"/>
      <c r="F48" s="8"/>
    </row>
    <row r="49" spans="1:6" s="1" customFormat="1" ht="12.75" hidden="1">
      <c r="A49" s="2" t="s">
        <v>305</v>
      </c>
      <c r="B49" s="5" t="s">
        <v>334</v>
      </c>
      <c r="D49" s="20"/>
      <c r="F49" s="8"/>
    </row>
    <row r="50" spans="1:6" s="1" customFormat="1" ht="12.75" hidden="1">
      <c r="A50" s="2" t="s">
        <v>306</v>
      </c>
      <c r="B50" s="5"/>
      <c r="D50" s="20"/>
      <c r="F50" s="8"/>
    </row>
    <row r="51" spans="1:6" s="1" customFormat="1" ht="12.75" hidden="1">
      <c r="A51" s="2" t="s">
        <v>307</v>
      </c>
      <c r="B51" s="5" t="s">
        <v>335</v>
      </c>
      <c r="D51" s="20"/>
      <c r="F51" s="8"/>
    </row>
    <row r="52" spans="1:6" s="1" customFormat="1" ht="12.75" hidden="1">
      <c r="A52" s="55" t="s">
        <v>308</v>
      </c>
      <c r="B52" s="5"/>
      <c r="D52" s="20"/>
      <c r="F52" s="8"/>
    </row>
    <row r="53" spans="1:6" s="1" customFormat="1" ht="25.5">
      <c r="A53" s="2" t="s">
        <v>309</v>
      </c>
      <c r="B53" s="5" t="s">
        <v>97</v>
      </c>
      <c r="D53" s="20"/>
      <c r="F53" s="8"/>
    </row>
    <row r="54" spans="1:6" s="1" customFormat="1" ht="12.75" hidden="1">
      <c r="A54" s="56" t="s">
        <v>261</v>
      </c>
      <c r="B54" s="5"/>
      <c r="D54" s="20"/>
      <c r="F54" s="8"/>
    </row>
    <row r="55" spans="1:6" s="1" customFormat="1" ht="12.75" hidden="1">
      <c r="A55" s="2" t="s">
        <v>310</v>
      </c>
      <c r="B55" s="5"/>
      <c r="C55" s="16"/>
      <c r="D55" s="28"/>
      <c r="E55" s="16"/>
      <c r="F55" s="8"/>
    </row>
    <row r="56" spans="1:6" s="1" customFormat="1" ht="12.75">
      <c r="A56" s="57" t="s">
        <v>262</v>
      </c>
      <c r="B56" s="5" t="s">
        <v>344</v>
      </c>
      <c r="D56" s="20"/>
      <c r="F56" s="8"/>
    </row>
    <row r="57" spans="1:6" s="1" customFormat="1" ht="12.75">
      <c r="A57" s="57" t="s">
        <v>342</v>
      </c>
      <c r="B57" s="5" t="s">
        <v>247</v>
      </c>
      <c r="D57" s="20"/>
      <c r="F57" s="8"/>
    </row>
    <row r="58" spans="1:6" s="1" customFormat="1" ht="12.75" hidden="1">
      <c r="A58" s="57" t="s">
        <v>263</v>
      </c>
      <c r="B58" s="5"/>
      <c r="D58" s="20"/>
      <c r="F58" s="8"/>
    </row>
    <row r="59" spans="1:6" s="1" customFormat="1" ht="12.75" hidden="1">
      <c r="A59" s="57" t="s">
        <v>264</v>
      </c>
      <c r="B59" s="5"/>
      <c r="D59" s="20"/>
      <c r="F59" s="8"/>
    </row>
    <row r="60" spans="1:6" s="1" customFormat="1" ht="12.75">
      <c r="A60" s="57" t="s">
        <v>265</v>
      </c>
      <c r="B60" s="5" t="s">
        <v>248</v>
      </c>
      <c r="D60" s="20"/>
      <c r="F60" s="8"/>
    </row>
    <row r="61" spans="1:6" s="1" customFormat="1" ht="25.5">
      <c r="A61" s="58" t="s">
        <v>266</v>
      </c>
      <c r="B61" s="53" t="s">
        <v>60</v>
      </c>
      <c r="D61" s="20"/>
      <c r="F61" s="8"/>
    </row>
    <row r="62" spans="1:6" s="1" customFormat="1" ht="12.75">
      <c r="A62" s="3"/>
      <c r="D62" s="20"/>
      <c r="F62" s="8"/>
    </row>
    <row r="63" spans="1:6" s="1" customFormat="1" ht="12.75">
      <c r="A63" s="47" t="s">
        <v>357</v>
      </c>
      <c r="B63" s="35"/>
      <c r="D63" s="20"/>
      <c r="F63" s="8"/>
    </row>
    <row r="64" spans="1:6" s="1" customFormat="1" ht="12.75" hidden="1">
      <c r="A64" s="2"/>
      <c r="B64" s="5"/>
      <c r="D64" s="20"/>
      <c r="F64" s="8"/>
    </row>
    <row r="65" spans="1:6" s="1" customFormat="1" ht="12.75">
      <c r="A65" s="56"/>
      <c r="B65" s="5" t="s">
        <v>38</v>
      </c>
      <c r="D65" s="20"/>
      <c r="F65" s="8"/>
    </row>
    <row r="66" spans="1:6" s="1" customFormat="1" ht="12.75" hidden="1">
      <c r="A66" s="55"/>
      <c r="B66" s="5"/>
      <c r="D66" s="20"/>
      <c r="F66" s="8"/>
    </row>
    <row r="67" spans="1:6" s="1" customFormat="1" ht="12.75">
      <c r="A67" s="51"/>
      <c r="B67" s="5" t="s">
        <v>398</v>
      </c>
      <c r="D67" s="20"/>
      <c r="F67" s="14"/>
    </row>
    <row r="68" spans="1:6" s="1" customFormat="1" ht="12.75" hidden="1">
      <c r="A68" s="2"/>
      <c r="B68" s="5"/>
      <c r="D68" s="20"/>
      <c r="F68" s="8"/>
    </row>
    <row r="69" spans="1:6" s="1" customFormat="1" ht="12.75" hidden="1">
      <c r="A69" s="2"/>
      <c r="B69" s="5"/>
      <c r="D69" s="20"/>
      <c r="F69" s="8"/>
    </row>
    <row r="70" spans="1:6" s="1" customFormat="1" ht="12.75" hidden="1">
      <c r="A70" s="55" t="s">
        <v>381</v>
      </c>
      <c r="B70" s="64"/>
      <c r="D70" s="20"/>
      <c r="F70" s="8"/>
    </row>
    <row r="71" spans="1:6" s="1" customFormat="1" ht="12.75" hidden="1">
      <c r="A71" s="55"/>
      <c r="B71" s="64"/>
      <c r="D71" s="20"/>
      <c r="F71" s="8"/>
    </row>
    <row r="72" spans="1:6" s="1" customFormat="1" ht="12.75" hidden="1">
      <c r="A72" s="2" t="s">
        <v>173</v>
      </c>
      <c r="B72" s="5"/>
      <c r="D72" s="20"/>
      <c r="F72" s="14"/>
    </row>
    <row r="73" spans="1:6" s="1" customFormat="1" ht="12.75" hidden="1">
      <c r="A73" s="2" t="s">
        <v>174</v>
      </c>
      <c r="B73" s="5"/>
      <c r="D73" s="20"/>
      <c r="F73" s="14"/>
    </row>
    <row r="74" spans="1:6" s="1" customFormat="1" ht="12.75" hidden="1">
      <c r="A74" s="51"/>
      <c r="B74" s="5"/>
      <c r="D74" s="20"/>
      <c r="F74" s="14"/>
    </row>
    <row r="75" spans="1:6" s="1" customFormat="1" ht="12.75" hidden="1">
      <c r="A75" s="2"/>
      <c r="B75" s="5"/>
      <c r="D75" s="20"/>
      <c r="F75" s="8"/>
    </row>
    <row r="76" spans="1:8" s="1" customFormat="1" ht="12.75">
      <c r="A76" s="36" t="s">
        <v>224</v>
      </c>
      <c r="B76" s="53"/>
      <c r="D76" s="111">
        <v>1502258.91</v>
      </c>
      <c r="F76" s="8"/>
      <c r="H76" s="109"/>
    </row>
    <row r="77" spans="1:6" s="1" customFormat="1" ht="12.75">
      <c r="A77" s="11"/>
      <c r="D77" s="20"/>
      <c r="F77" s="8"/>
    </row>
    <row r="78" spans="1:6" s="1" customFormat="1" ht="12.75" customHeight="1" hidden="1">
      <c r="A78" s="11"/>
      <c r="D78" s="20"/>
      <c r="F78" s="8"/>
    </row>
    <row r="79" spans="1:6" s="1" customFormat="1" ht="12.75" customHeight="1">
      <c r="A79" s="47" t="s">
        <v>399</v>
      </c>
      <c r="B79" s="35"/>
      <c r="D79" s="20"/>
      <c r="F79" s="8"/>
    </row>
    <row r="80" spans="1:6" s="19" customFormat="1" ht="12.75" hidden="1">
      <c r="A80" s="59"/>
      <c r="B80" s="60"/>
      <c r="D80" s="20"/>
      <c r="F80" s="15"/>
    </row>
    <row r="81" spans="1:6" s="1" customFormat="1" ht="12.75" hidden="1">
      <c r="A81" s="2"/>
      <c r="B81" s="5"/>
      <c r="D81" s="20"/>
      <c r="F81" s="14"/>
    </row>
    <row r="82" spans="1:6" s="19" customFormat="1" ht="12.75" hidden="1">
      <c r="A82" s="59"/>
      <c r="B82" s="60"/>
      <c r="D82" s="20"/>
      <c r="F82" s="15"/>
    </row>
    <row r="83" spans="1:7" s="1" customFormat="1" ht="12.75" hidden="1">
      <c r="A83" s="2"/>
      <c r="B83" s="5"/>
      <c r="C83" s="31"/>
      <c r="D83" s="32"/>
      <c r="E83" s="31"/>
      <c r="F83" s="104"/>
      <c r="G83" s="19"/>
    </row>
    <row r="84" spans="1:7" s="19" customFormat="1" ht="12.75" hidden="1">
      <c r="A84" s="59"/>
      <c r="B84" s="60"/>
      <c r="D84" s="20"/>
      <c r="F84" s="105"/>
      <c r="G84" s="1"/>
    </row>
    <row r="85" spans="1:7" s="19" customFormat="1" ht="12.75" hidden="1">
      <c r="A85" s="59"/>
      <c r="B85" s="60"/>
      <c r="D85" s="20"/>
      <c r="F85" s="104"/>
      <c r="G85" s="101"/>
    </row>
    <row r="86" spans="1:6" s="19" customFormat="1" ht="25.5" customHeight="1" hidden="1">
      <c r="A86" s="59"/>
      <c r="B86" s="60"/>
      <c r="D86" s="20"/>
      <c r="F86" s="104"/>
    </row>
    <row r="87" spans="1:6" s="19" customFormat="1" ht="12.75">
      <c r="A87" s="59"/>
      <c r="B87" s="60"/>
      <c r="D87" s="20"/>
      <c r="F87" s="104"/>
    </row>
    <row r="88" spans="1:7" s="19" customFormat="1" ht="15.75" customHeight="1">
      <c r="A88" s="59" t="s">
        <v>3</v>
      </c>
      <c r="B88" s="60" t="s">
        <v>104</v>
      </c>
      <c r="D88" s="20"/>
      <c r="F88" s="104"/>
      <c r="G88" s="148" t="s">
        <v>326</v>
      </c>
    </row>
    <row r="89" spans="1:6" s="19" customFormat="1" ht="12.75" hidden="1">
      <c r="A89" s="59"/>
      <c r="B89" s="119"/>
      <c r="D89" s="20"/>
      <c r="F89" s="104"/>
    </row>
    <row r="90" spans="1:6" s="19" customFormat="1" ht="12" customHeight="1" hidden="1">
      <c r="A90" s="59"/>
      <c r="B90" s="119"/>
      <c r="D90" s="20"/>
      <c r="F90" s="104"/>
    </row>
    <row r="91" spans="1:6" s="19" customFormat="1" ht="12" customHeight="1" hidden="1">
      <c r="A91" s="59"/>
      <c r="B91" s="60"/>
      <c r="D91" s="20"/>
      <c r="F91" s="104"/>
    </row>
    <row r="92" spans="1:7" s="19" customFormat="1" ht="12" customHeight="1" hidden="1">
      <c r="A92" s="59"/>
      <c r="B92" s="119"/>
      <c r="D92" s="20"/>
      <c r="F92" s="104"/>
      <c r="G92" s="1"/>
    </row>
    <row r="93" spans="1:7" s="19" customFormat="1" ht="18" customHeight="1">
      <c r="A93" s="59"/>
      <c r="B93" s="60" t="s">
        <v>34</v>
      </c>
      <c r="D93" s="20"/>
      <c r="F93" s="104"/>
      <c r="G93" s="148" t="s">
        <v>325</v>
      </c>
    </row>
    <row r="94" spans="1:7" s="19" customFormat="1" ht="12.75" hidden="1">
      <c r="A94" s="59"/>
      <c r="B94" s="119"/>
      <c r="D94" s="20"/>
      <c r="F94" s="104"/>
      <c r="G94" s="1" t="s">
        <v>208</v>
      </c>
    </row>
    <row r="95" spans="1:7" s="19" customFormat="1" ht="12.75" hidden="1">
      <c r="A95" s="59"/>
      <c r="B95" s="60"/>
      <c r="D95" s="20"/>
      <c r="F95" s="104"/>
      <c r="G95" s="1"/>
    </row>
    <row r="96" spans="1:7" s="19" customFormat="1" ht="12.75" hidden="1">
      <c r="A96" s="59"/>
      <c r="B96" s="119"/>
      <c r="D96" s="20"/>
      <c r="F96" s="105"/>
      <c r="G96" s="1"/>
    </row>
    <row r="97" spans="1:7" s="19" customFormat="1" ht="12.75" hidden="1">
      <c r="A97" s="59"/>
      <c r="B97" s="119"/>
      <c r="D97" s="20"/>
      <c r="F97" s="104"/>
      <c r="G97" s="1"/>
    </row>
    <row r="98" spans="1:7" s="19" customFormat="1" ht="12" customHeight="1" hidden="1">
      <c r="A98" s="59"/>
      <c r="B98" s="119"/>
      <c r="D98" s="20"/>
      <c r="F98" s="105"/>
      <c r="G98" s="156"/>
    </row>
    <row r="99" spans="1:7" s="19" customFormat="1" ht="12" customHeight="1" hidden="1">
      <c r="A99" s="59"/>
      <c r="B99" s="60"/>
      <c r="D99" s="20"/>
      <c r="F99" s="105"/>
      <c r="G99" s="156"/>
    </row>
    <row r="100" spans="1:7" s="19" customFormat="1" ht="12" customHeight="1" hidden="1">
      <c r="A100" s="59"/>
      <c r="B100" s="60"/>
      <c r="D100" s="20"/>
      <c r="F100" s="105"/>
      <c r="G100" s="156"/>
    </row>
    <row r="101" spans="1:7" s="19" customFormat="1" ht="12" customHeight="1" hidden="1">
      <c r="A101" s="59"/>
      <c r="B101" s="60"/>
      <c r="D101" s="20"/>
      <c r="F101" s="105"/>
      <c r="G101" s="156"/>
    </row>
    <row r="102" spans="1:7" s="19" customFormat="1" ht="12" customHeight="1" hidden="1">
      <c r="A102" s="61"/>
      <c r="B102" s="60"/>
      <c r="D102" s="20"/>
      <c r="F102" s="15"/>
      <c r="G102" s="156"/>
    </row>
    <row r="103" spans="1:7" s="19" customFormat="1" ht="12" customHeight="1" hidden="1">
      <c r="A103" s="59"/>
      <c r="B103" s="60"/>
      <c r="D103" s="20"/>
      <c r="F103" s="15"/>
      <c r="G103" s="156"/>
    </row>
    <row r="104" spans="1:7" s="19" customFormat="1" ht="12" customHeight="1" hidden="1">
      <c r="A104" s="59"/>
      <c r="B104" s="60"/>
      <c r="D104" s="20"/>
      <c r="F104" s="15"/>
      <c r="G104" s="156"/>
    </row>
    <row r="105" spans="1:7" s="19" customFormat="1" ht="12" customHeight="1" hidden="1">
      <c r="A105" s="59"/>
      <c r="B105" s="60"/>
      <c r="D105" s="20"/>
      <c r="F105" s="15"/>
      <c r="G105" s="156"/>
    </row>
    <row r="106" spans="1:7" s="19" customFormat="1" ht="12" customHeight="1" hidden="1">
      <c r="A106" s="59"/>
      <c r="B106" s="60"/>
      <c r="D106" s="20"/>
      <c r="F106" s="15"/>
      <c r="G106" s="156"/>
    </row>
    <row r="107" spans="1:7" s="19" customFormat="1" ht="12" customHeight="1" hidden="1">
      <c r="A107" s="59"/>
      <c r="B107" s="60"/>
      <c r="D107" s="20"/>
      <c r="F107" s="15"/>
      <c r="G107" s="156"/>
    </row>
    <row r="108" spans="1:7" s="19" customFormat="1" ht="12" customHeight="1" hidden="1">
      <c r="A108" s="59"/>
      <c r="B108" s="60"/>
      <c r="D108" s="20"/>
      <c r="F108" s="15"/>
      <c r="G108" s="156"/>
    </row>
    <row r="109" spans="1:7" s="19" customFormat="1" ht="12.75">
      <c r="A109" s="59"/>
      <c r="B109" s="119"/>
      <c r="D109" s="20"/>
      <c r="F109" s="15"/>
      <c r="G109" s="156"/>
    </row>
    <row r="110" spans="1:6" s="19" customFormat="1" ht="12.75">
      <c r="A110" s="59" t="s">
        <v>267</v>
      </c>
      <c r="B110" s="60"/>
      <c r="D110" s="20"/>
      <c r="F110" s="15"/>
    </row>
    <row r="111" spans="1:7" s="19" customFormat="1" ht="12" customHeight="1">
      <c r="A111" s="59"/>
      <c r="B111" s="60" t="s">
        <v>231</v>
      </c>
      <c r="D111" s="115"/>
      <c r="F111" s="104"/>
      <c r="G111" s="148" t="s">
        <v>317</v>
      </c>
    </row>
    <row r="112" spans="1:7" s="19" customFormat="1" ht="12" customHeight="1">
      <c r="A112" s="59"/>
      <c r="B112" s="60" t="s">
        <v>268</v>
      </c>
      <c r="D112" s="20"/>
      <c r="F112" s="104"/>
      <c r="G112" s="149" t="s">
        <v>323</v>
      </c>
    </row>
    <row r="113" spans="1:7" s="19" customFormat="1" ht="12" customHeight="1">
      <c r="A113" s="59"/>
      <c r="B113" s="60" t="s">
        <v>269</v>
      </c>
      <c r="D113" s="20"/>
      <c r="F113" s="158"/>
      <c r="G113" s="157" t="s">
        <v>321</v>
      </c>
    </row>
    <row r="114" spans="1:7" s="19" customFormat="1" ht="12" customHeight="1">
      <c r="A114" s="59"/>
      <c r="B114" s="60" t="s">
        <v>270</v>
      </c>
      <c r="D114" s="20"/>
      <c r="F114" s="158"/>
      <c r="G114" s="157"/>
    </row>
    <row r="115" spans="1:7" s="19" customFormat="1" ht="12" customHeight="1">
      <c r="A115" s="59"/>
      <c r="B115" s="60" t="s">
        <v>271</v>
      </c>
      <c r="D115" s="20"/>
      <c r="F115" s="104"/>
      <c r="G115" s="148" t="s">
        <v>318</v>
      </c>
    </row>
    <row r="116" spans="1:7" s="19" customFormat="1" ht="12" customHeight="1">
      <c r="A116" s="59"/>
      <c r="B116" s="60" t="s">
        <v>35</v>
      </c>
      <c r="D116" s="20"/>
      <c r="F116" s="104"/>
      <c r="G116" s="148" t="s">
        <v>319</v>
      </c>
    </row>
    <row r="117" spans="1:7" s="19" customFormat="1" ht="12" customHeight="1">
      <c r="A117" s="59"/>
      <c r="B117" s="60" t="s">
        <v>36</v>
      </c>
      <c r="D117" s="20"/>
      <c r="F117" s="104"/>
      <c r="G117" s="148" t="s">
        <v>320</v>
      </c>
    </row>
    <row r="118" spans="1:7" s="19" customFormat="1" ht="15.75" customHeight="1">
      <c r="A118" s="59"/>
      <c r="B118" s="60" t="s">
        <v>37</v>
      </c>
      <c r="D118" s="20"/>
      <c r="F118" s="104"/>
      <c r="G118" s="148" t="s">
        <v>324</v>
      </c>
    </row>
    <row r="119" spans="1:7" s="19" customFormat="1" ht="14.25" customHeight="1">
      <c r="A119" s="59"/>
      <c r="B119" s="60" t="s">
        <v>68</v>
      </c>
      <c r="D119" s="20"/>
      <c r="F119" s="104"/>
      <c r="G119" s="148" t="s">
        <v>322</v>
      </c>
    </row>
    <row r="120" spans="1:6" s="1" customFormat="1" ht="12.75" hidden="1">
      <c r="A120" s="2"/>
      <c r="B120" s="5"/>
      <c r="D120" s="20"/>
      <c r="F120" s="14"/>
    </row>
    <row r="121" spans="1:6" s="19" customFormat="1" ht="12.75" hidden="1">
      <c r="A121" s="59"/>
      <c r="B121" s="60"/>
      <c r="D121" s="20"/>
      <c r="F121" s="15"/>
    </row>
    <row r="122" spans="1:8" s="1" customFormat="1" ht="12.75">
      <c r="A122" s="52" t="s">
        <v>224</v>
      </c>
      <c r="B122" s="53"/>
      <c r="D122" s="111">
        <f>1891200.57-390325.63</f>
        <v>1500874.94</v>
      </c>
      <c r="F122" s="14"/>
      <c r="H122" s="109"/>
    </row>
    <row r="123" spans="1:8" s="1" customFormat="1" ht="12.75">
      <c r="A123" s="6"/>
      <c r="D123" s="115"/>
      <c r="F123" s="14"/>
      <c r="H123" s="109"/>
    </row>
    <row r="124" spans="1:6" s="1" customFormat="1" ht="12.75">
      <c r="A124" s="47" t="s">
        <v>158</v>
      </c>
      <c r="B124" s="35"/>
      <c r="D124" s="20"/>
      <c r="F124" s="8"/>
    </row>
    <row r="125" spans="1:6" s="1" customFormat="1" ht="12.75">
      <c r="A125" s="55"/>
      <c r="B125" s="2" t="s">
        <v>382</v>
      </c>
      <c r="C125" s="57"/>
      <c r="D125" s="20"/>
      <c r="F125" s="107"/>
    </row>
    <row r="126" spans="1:7" s="1" customFormat="1" ht="16.5" customHeight="1">
      <c r="A126" s="2"/>
      <c r="B126" s="59" t="s">
        <v>400</v>
      </c>
      <c r="C126" s="57"/>
      <c r="D126" s="20"/>
      <c r="F126" s="142"/>
      <c r="G126" s="148" t="s">
        <v>65</v>
      </c>
    </row>
    <row r="127" spans="1:6" s="1" customFormat="1" ht="12.75" hidden="1">
      <c r="A127" s="2"/>
      <c r="B127" s="5"/>
      <c r="D127" s="20"/>
      <c r="F127" s="8"/>
    </row>
    <row r="128" spans="1:6" s="1" customFormat="1" ht="12.75" hidden="1">
      <c r="A128" s="2"/>
      <c r="B128" s="5"/>
      <c r="D128" s="20"/>
      <c r="F128" s="14"/>
    </row>
    <row r="129" spans="1:6" s="19" customFormat="1" ht="12.75" hidden="1">
      <c r="A129" s="59"/>
      <c r="B129" s="60"/>
      <c r="D129" s="20"/>
      <c r="F129" s="104"/>
    </row>
    <row r="130" spans="1:6" s="1" customFormat="1" ht="12.75" hidden="1">
      <c r="A130" s="2"/>
      <c r="B130" s="5"/>
      <c r="D130" s="20"/>
      <c r="F130" s="8"/>
    </row>
    <row r="131" spans="1:6" s="1" customFormat="1" ht="12.75">
      <c r="A131" s="51" t="s">
        <v>224</v>
      </c>
      <c r="B131" s="5"/>
      <c r="D131" s="111">
        <v>12996.54</v>
      </c>
      <c r="F131" s="14"/>
    </row>
    <row r="132" spans="1:6" s="1" customFormat="1" ht="12.75">
      <c r="A132" s="36"/>
      <c r="B132" s="53"/>
      <c r="D132" s="20"/>
      <c r="F132" s="8"/>
    </row>
    <row r="133" spans="1:6" s="1" customFormat="1" ht="12.75">
      <c r="A133" s="3"/>
      <c r="D133" s="20"/>
      <c r="F133" s="8"/>
    </row>
    <row r="134" spans="1:6" s="1" customFormat="1" ht="25.5">
      <c r="A134" s="47" t="s">
        <v>385</v>
      </c>
      <c r="B134" s="35"/>
      <c r="D134" s="20"/>
      <c r="F134" s="8"/>
    </row>
    <row r="135" spans="1:6" s="1" customFormat="1" ht="12.75" hidden="1">
      <c r="A135" s="55"/>
      <c r="B135" s="5"/>
      <c r="D135" s="20"/>
      <c r="F135" s="8"/>
    </row>
    <row r="136" spans="1:7" s="1" customFormat="1" ht="12" customHeight="1">
      <c r="A136" s="62" t="s">
        <v>28</v>
      </c>
      <c r="B136" s="5" t="s">
        <v>379</v>
      </c>
      <c r="D136" s="20"/>
      <c r="F136" s="142"/>
      <c r="G136" s="148" t="s">
        <v>131</v>
      </c>
    </row>
    <row r="137" spans="1:7" s="1" customFormat="1" ht="12" customHeight="1">
      <c r="A137" s="62"/>
      <c r="B137" s="5" t="s">
        <v>378</v>
      </c>
      <c r="D137" s="20"/>
      <c r="F137" s="142"/>
      <c r="G137" s="148" t="s">
        <v>132</v>
      </c>
    </row>
    <row r="138" spans="1:6" s="1" customFormat="1" ht="12" customHeight="1">
      <c r="A138" s="62"/>
      <c r="B138" s="1" t="s">
        <v>401</v>
      </c>
      <c r="C138" s="57"/>
      <c r="D138" s="20"/>
      <c r="F138" s="107"/>
    </row>
    <row r="139" spans="1:7" s="1" customFormat="1" ht="12" customHeight="1">
      <c r="A139" s="56"/>
      <c r="B139" s="56" t="s">
        <v>223</v>
      </c>
      <c r="C139" s="57"/>
      <c r="D139" s="20"/>
      <c r="F139" s="105"/>
      <c r="G139" s="148" t="s">
        <v>130</v>
      </c>
    </row>
    <row r="140" spans="1:7" s="1" customFormat="1" ht="12" customHeight="1">
      <c r="A140" s="56"/>
      <c r="B140" s="56" t="s">
        <v>380</v>
      </c>
      <c r="C140" s="57"/>
      <c r="D140" s="20"/>
      <c r="F140" s="105"/>
      <c r="G140" s="148" t="s">
        <v>137</v>
      </c>
    </row>
    <row r="141" spans="1:6" s="1" customFormat="1" ht="12.75" hidden="1">
      <c r="A141" s="56"/>
      <c r="C141" s="57"/>
      <c r="D141" s="20"/>
      <c r="F141" s="14"/>
    </row>
    <row r="142" spans="1:6" s="1" customFormat="1" ht="12.75" hidden="1">
      <c r="A142" s="65"/>
      <c r="C142" s="57"/>
      <c r="D142" s="20"/>
      <c r="F142" s="14"/>
    </row>
    <row r="143" spans="1:6" s="1" customFormat="1" ht="12.75">
      <c r="A143" s="2"/>
      <c r="C143" s="57"/>
      <c r="D143" s="20"/>
      <c r="F143" s="8"/>
    </row>
    <row r="144" spans="1:6" s="1" customFormat="1" ht="12" customHeight="1">
      <c r="A144" s="62" t="s">
        <v>29</v>
      </c>
      <c r="C144" s="57"/>
      <c r="D144" s="20"/>
      <c r="F144" s="103"/>
    </row>
    <row r="145" spans="1:7" s="1" customFormat="1" ht="12" customHeight="1">
      <c r="A145" s="2"/>
      <c r="B145" s="2" t="s">
        <v>170</v>
      </c>
      <c r="C145" s="57"/>
      <c r="D145" s="20"/>
      <c r="F145" s="142"/>
      <c r="G145" s="148" t="s">
        <v>138</v>
      </c>
    </row>
    <row r="146" spans="1:7" s="1" customFormat="1" ht="12" customHeight="1">
      <c r="A146" s="2"/>
      <c r="B146" s="2" t="s">
        <v>168</v>
      </c>
      <c r="C146" s="57"/>
      <c r="D146" s="20"/>
      <c r="F146" s="142"/>
      <c r="G146" s="148" t="s">
        <v>133</v>
      </c>
    </row>
    <row r="147" spans="1:7" s="1" customFormat="1" ht="12" customHeight="1">
      <c r="A147" s="2"/>
      <c r="B147" s="2" t="s">
        <v>134</v>
      </c>
      <c r="C147" s="57"/>
      <c r="D147" s="20"/>
      <c r="F147" s="105"/>
      <c r="G147" s="148" t="s">
        <v>135</v>
      </c>
    </row>
    <row r="148" spans="1:7" s="1" customFormat="1" ht="12" customHeight="1">
      <c r="A148" s="2"/>
      <c r="B148" s="2" t="s">
        <v>71</v>
      </c>
      <c r="C148" s="57"/>
      <c r="D148" s="20"/>
      <c r="F148" s="105"/>
      <c r="G148" s="148" t="s">
        <v>136</v>
      </c>
    </row>
    <row r="149" spans="1:7" s="1" customFormat="1" ht="12" customHeight="1">
      <c r="A149" s="2"/>
      <c r="B149" s="2" t="s">
        <v>364</v>
      </c>
      <c r="C149" s="57"/>
      <c r="D149" s="20"/>
      <c r="F149" s="142"/>
      <c r="G149" s="148" t="s">
        <v>139</v>
      </c>
    </row>
    <row r="150" spans="1:6" s="1" customFormat="1" ht="12.75" hidden="1">
      <c r="A150" s="51"/>
      <c r="B150" s="5"/>
      <c r="D150" s="20"/>
      <c r="F150" s="14"/>
    </row>
    <row r="151" spans="1:6" s="1" customFormat="1" ht="12.75" hidden="1">
      <c r="A151" s="51"/>
      <c r="B151" s="5"/>
      <c r="D151" s="20"/>
      <c r="F151" s="14"/>
    </row>
    <row r="152" spans="1:6" s="1" customFormat="1" ht="12.75" hidden="1">
      <c r="A152" s="51"/>
      <c r="B152" s="5"/>
      <c r="D152" s="20"/>
      <c r="F152" s="14"/>
    </row>
    <row r="153" spans="1:6" s="1" customFormat="1" ht="12.75" hidden="1">
      <c r="A153" s="51"/>
      <c r="B153" s="5"/>
      <c r="D153" s="20"/>
      <c r="F153" s="14"/>
    </row>
    <row r="154" spans="1:8" s="1" customFormat="1" ht="12.75">
      <c r="A154" s="66" t="s">
        <v>224</v>
      </c>
      <c r="B154" s="53"/>
      <c r="D154" s="111">
        <v>337529.09</v>
      </c>
      <c r="F154" s="14"/>
      <c r="H154" s="109"/>
    </row>
    <row r="155" spans="1:6" s="1" customFormat="1" ht="12.75">
      <c r="A155" s="3"/>
      <c r="D155" s="20"/>
      <c r="F155" s="14"/>
    </row>
    <row r="156" spans="1:6" s="1" customFormat="1" ht="12.75">
      <c r="A156" s="47" t="s">
        <v>386</v>
      </c>
      <c r="B156" s="35"/>
      <c r="D156" s="20"/>
      <c r="F156" s="14"/>
    </row>
    <row r="157" spans="1:6" s="1" customFormat="1" ht="12.75" hidden="1">
      <c r="A157" s="55"/>
      <c r="B157" s="5"/>
      <c r="D157" s="20"/>
      <c r="F157" s="14"/>
    </row>
    <row r="158" spans="1:7" s="1" customFormat="1" ht="12" customHeight="1">
      <c r="A158" s="56"/>
      <c r="B158" s="56" t="s">
        <v>293</v>
      </c>
      <c r="D158" s="20"/>
      <c r="F158" s="105"/>
      <c r="G158" s="1" t="s">
        <v>218</v>
      </c>
    </row>
    <row r="159" spans="1:7" s="1" customFormat="1" ht="12" customHeight="1">
      <c r="A159" s="56"/>
      <c r="B159" s="56" t="s">
        <v>294</v>
      </c>
      <c r="D159" s="20"/>
      <c r="F159" s="105"/>
      <c r="G159" s="1" t="s">
        <v>219</v>
      </c>
    </row>
    <row r="160" spans="1:6" s="1" customFormat="1" ht="12.75">
      <c r="A160" s="102" t="s">
        <v>224</v>
      </c>
      <c r="B160" s="53"/>
      <c r="D160" s="111">
        <v>132559.61</v>
      </c>
      <c r="E160" s="108"/>
      <c r="F160" s="14"/>
    </row>
    <row r="161" spans="1:6" s="1" customFormat="1" ht="12.75">
      <c r="A161" s="3"/>
      <c r="D161" s="20"/>
      <c r="F161" s="8"/>
    </row>
    <row r="162" spans="1:6" s="1" customFormat="1" ht="12.75">
      <c r="A162" s="47" t="s">
        <v>175</v>
      </c>
      <c r="B162" s="35"/>
      <c r="D162" s="20"/>
      <c r="F162" s="8"/>
    </row>
    <row r="163" spans="1:6" s="1" customFormat="1" ht="12.75">
      <c r="A163" s="55"/>
      <c r="B163" s="5" t="s">
        <v>404</v>
      </c>
      <c r="D163" s="20"/>
      <c r="F163" s="8"/>
    </row>
    <row r="164" spans="1:7" s="1" customFormat="1" ht="12" customHeight="1">
      <c r="A164" s="2"/>
      <c r="B164" s="2" t="s">
        <v>39</v>
      </c>
      <c r="D164" s="20"/>
      <c r="F164" s="8"/>
      <c r="G164" s="148" t="s">
        <v>66</v>
      </c>
    </row>
    <row r="165" spans="1:6" s="1" customFormat="1" ht="12.75">
      <c r="A165" s="52" t="s">
        <v>224</v>
      </c>
      <c r="B165" s="53"/>
      <c r="D165" s="111">
        <v>52733.43</v>
      </c>
      <c r="E165" s="108"/>
      <c r="F165" s="14"/>
    </row>
    <row r="166" spans="1:6" s="1" customFormat="1" ht="12.75">
      <c r="A166" s="3"/>
      <c r="D166" s="20"/>
      <c r="F166" s="8"/>
    </row>
    <row r="167" spans="1:6" s="1" customFormat="1" ht="12.75" hidden="1">
      <c r="A167" s="11" t="s">
        <v>296</v>
      </c>
      <c r="D167" s="20"/>
      <c r="F167" s="8"/>
    </row>
    <row r="168" spans="1:6" s="1" customFormat="1" ht="12.75" hidden="1">
      <c r="A168" s="3"/>
      <c r="D168" s="20"/>
      <c r="F168" s="8"/>
    </row>
    <row r="169" spans="1:6" s="1" customFormat="1" ht="12.75" hidden="1">
      <c r="A169" s="3" t="s">
        <v>297</v>
      </c>
      <c r="D169" s="20"/>
      <c r="F169" s="14"/>
    </row>
    <row r="170" spans="1:6" s="1" customFormat="1" ht="12.75" hidden="1">
      <c r="A170" s="3" t="s">
        <v>64</v>
      </c>
      <c r="D170" s="20"/>
      <c r="E170" s="116"/>
      <c r="F170" s="8"/>
    </row>
    <row r="171" spans="1:6" s="1" customFormat="1" ht="12.75" hidden="1">
      <c r="A171" s="11" t="s">
        <v>298</v>
      </c>
      <c r="D171" s="20"/>
      <c r="F171" s="8"/>
    </row>
    <row r="172" spans="1:6" s="1" customFormat="1" ht="12.75" hidden="1">
      <c r="A172" s="3"/>
      <c r="D172" s="20"/>
      <c r="F172" s="8"/>
    </row>
    <row r="173" spans="1:6" s="1" customFormat="1" ht="12.75" hidden="1">
      <c r="A173" s="3" t="s">
        <v>299</v>
      </c>
      <c r="D173" s="20"/>
      <c r="F173" s="14"/>
    </row>
    <row r="174" spans="1:6" s="1" customFormat="1" ht="12.75" hidden="1">
      <c r="A174" s="3"/>
      <c r="D174" s="20"/>
      <c r="F174" s="8"/>
    </row>
    <row r="175" spans="1:6" s="1" customFormat="1" ht="12.75" hidden="1">
      <c r="A175" s="6" t="s">
        <v>300</v>
      </c>
      <c r="D175" s="20"/>
      <c r="F175" s="14"/>
    </row>
    <row r="176" spans="1:6" s="1" customFormat="1" ht="12.75" hidden="1">
      <c r="A176" s="3"/>
      <c r="D176" s="20"/>
      <c r="F176" s="8"/>
    </row>
    <row r="177" spans="1:6" s="1" customFormat="1" ht="12.75" hidden="1">
      <c r="A177" s="6" t="s">
        <v>74</v>
      </c>
      <c r="D177" s="20">
        <f>D44-D76-D122-D131-D154-D160-D165</f>
        <v>151022.50000000035</v>
      </c>
      <c r="F177" s="14"/>
    </row>
    <row r="178" spans="1:6" s="1" customFormat="1" ht="12.75" hidden="1">
      <c r="A178" s="3"/>
      <c r="D178" s="20"/>
      <c r="F178" s="8"/>
    </row>
    <row r="179" spans="1:6" s="1" customFormat="1" ht="12.75" hidden="1">
      <c r="A179" s="3"/>
      <c r="D179" s="20"/>
      <c r="F179" s="8"/>
    </row>
    <row r="180" spans="1:6" s="1" customFormat="1" ht="12.75">
      <c r="A180" s="3"/>
      <c r="D180" s="20"/>
      <c r="F180" s="8"/>
    </row>
    <row r="181" ht="12.75">
      <c r="A181" s="67" t="s">
        <v>331</v>
      </c>
    </row>
    <row r="183" spans="1:2" ht="12.75">
      <c r="A183" s="11"/>
      <c r="B183" s="3"/>
    </row>
    <row r="184" ht="12.75">
      <c r="B184" s="3"/>
    </row>
    <row r="185" spans="1:2" ht="12.75">
      <c r="A185" s="68" t="s">
        <v>213</v>
      </c>
      <c r="B185" s="69" t="s">
        <v>16</v>
      </c>
    </row>
    <row r="186" ht="12.75">
      <c r="B186" s="18"/>
    </row>
    <row r="187" ht="12.75">
      <c r="B187" s="18"/>
    </row>
    <row r="188" ht="12.75" hidden="1">
      <c r="B188" s="18"/>
    </row>
    <row r="189" spans="1:2" ht="12.75">
      <c r="A189" s="71" t="s">
        <v>192</v>
      </c>
      <c r="B189" s="132" t="s">
        <v>402</v>
      </c>
    </row>
    <row r="190" ht="12.75" hidden="1">
      <c r="B190" s="18"/>
    </row>
    <row r="191" ht="12.75" hidden="1">
      <c r="B191" s="18"/>
    </row>
    <row r="192" ht="12.75" hidden="1">
      <c r="B192" s="18"/>
    </row>
    <row r="193" ht="12.75" hidden="1">
      <c r="B193" s="18"/>
    </row>
    <row r="194" ht="12.75" hidden="1">
      <c r="B194" s="18"/>
    </row>
    <row r="195" ht="12.75" hidden="1">
      <c r="B195" s="18"/>
    </row>
    <row r="196" ht="12.75" hidden="1">
      <c r="B196" s="18"/>
    </row>
    <row r="197" ht="12.75" hidden="1">
      <c r="B197" s="18"/>
    </row>
    <row r="198" ht="12.75" hidden="1">
      <c r="B198" s="18"/>
    </row>
    <row r="199" ht="12.75">
      <c r="B199" s="18"/>
    </row>
    <row r="200" spans="1:2" ht="25.5">
      <c r="A200" s="71" t="s">
        <v>272</v>
      </c>
      <c r="B200" s="132" t="s">
        <v>403</v>
      </c>
    </row>
    <row r="201" spans="1:2" ht="25.5" hidden="1">
      <c r="A201" s="39" t="s">
        <v>233</v>
      </c>
      <c r="B201" s="70" t="s">
        <v>356</v>
      </c>
    </row>
    <row r="202" ht="12.75">
      <c r="B202" s="18"/>
    </row>
    <row r="203" spans="1:2" ht="12.75">
      <c r="A203" s="71" t="s">
        <v>193</v>
      </c>
      <c r="B203" s="132" t="s">
        <v>249</v>
      </c>
    </row>
    <row r="204" ht="12.75" hidden="1">
      <c r="B204" s="18"/>
    </row>
    <row r="205" spans="1:2" ht="12.75" hidden="1">
      <c r="A205" s="71"/>
      <c r="B205" s="132"/>
    </row>
    <row r="206" ht="12.75" hidden="1">
      <c r="B206" s="18"/>
    </row>
    <row r="207" spans="1:2" ht="12.75" hidden="1">
      <c r="A207" s="71"/>
      <c r="B207" s="132"/>
    </row>
    <row r="208" ht="12.75" hidden="1">
      <c r="B208" s="18"/>
    </row>
    <row r="209" spans="1:2" ht="12" customHeight="1" hidden="1">
      <c r="A209" s="71"/>
      <c r="B209" s="132"/>
    </row>
    <row r="210" ht="27.75" customHeight="1">
      <c r="B210" s="18" t="s">
        <v>405</v>
      </c>
    </row>
    <row r="211" ht="12.75">
      <c r="B211" s="18"/>
    </row>
    <row r="212" ht="12.75">
      <c r="A212" s="72" t="s">
        <v>237</v>
      </c>
    </row>
    <row r="213" spans="1:2" ht="36" customHeight="1">
      <c r="A213" s="73" t="s">
        <v>13</v>
      </c>
      <c r="B213" s="120" t="s">
        <v>406</v>
      </c>
    </row>
    <row r="214" spans="1:2" ht="25.5">
      <c r="A214" s="2"/>
      <c r="B214" s="75" t="s">
        <v>238</v>
      </c>
    </row>
    <row r="215" spans="1:2" ht="12.75">
      <c r="A215" s="36"/>
      <c r="B215" s="76"/>
    </row>
    <row r="216" ht="12" customHeight="1">
      <c r="B216" s="152"/>
    </row>
    <row r="217" ht="12" customHeight="1"/>
    <row r="218" ht="12" customHeight="1"/>
    <row r="219" spans="1:2" ht="12.75">
      <c r="A219" s="77" t="s">
        <v>274</v>
      </c>
      <c r="B219" s="3"/>
    </row>
    <row r="220" spans="1:2" ht="12.75">
      <c r="A220" s="73" t="s">
        <v>275</v>
      </c>
      <c r="B220" s="78"/>
    </row>
    <row r="221" spans="1:2" ht="12.75">
      <c r="A221" s="2" t="s">
        <v>276</v>
      </c>
      <c r="B221" s="49"/>
    </row>
    <row r="222" spans="1:2" ht="12.75">
      <c r="A222" s="2" t="s">
        <v>239</v>
      </c>
      <c r="B222" s="49"/>
    </row>
    <row r="223" spans="1:2" ht="12.75">
      <c r="A223" s="36" t="s">
        <v>407</v>
      </c>
      <c r="B223" s="50"/>
    </row>
    <row r="224" ht="12.75" hidden="1">
      <c r="B224" s="3"/>
    </row>
    <row r="225" ht="12.75" hidden="1">
      <c r="B225" s="3"/>
    </row>
    <row r="226" ht="12.75">
      <c r="B226" s="3"/>
    </row>
    <row r="227" spans="1:2" ht="12.75">
      <c r="A227" s="77" t="s">
        <v>277</v>
      </c>
      <c r="B227" s="3"/>
    </row>
    <row r="228" spans="1:2" ht="12.75">
      <c r="A228" s="73" t="s">
        <v>278</v>
      </c>
      <c r="B228" s="78"/>
    </row>
    <row r="229" spans="1:2" ht="12.75">
      <c r="A229" s="2" t="s">
        <v>280</v>
      </c>
      <c r="B229" s="49"/>
    </row>
    <row r="230" spans="1:2" ht="12.75">
      <c r="A230" s="2" t="s">
        <v>240</v>
      </c>
      <c r="B230" s="49"/>
    </row>
    <row r="231" spans="1:2" ht="13.5" customHeight="1">
      <c r="A231" s="2" t="s">
        <v>394</v>
      </c>
      <c r="B231" s="49"/>
    </row>
    <row r="232" spans="1:2" ht="12.75">
      <c r="A232" s="2" t="s">
        <v>395</v>
      </c>
      <c r="B232" s="49"/>
    </row>
    <row r="233" spans="1:2" ht="12.75" customHeight="1">
      <c r="A233" s="2" t="s">
        <v>396</v>
      </c>
      <c r="B233" s="49"/>
    </row>
    <row r="234" spans="1:2" ht="12.75">
      <c r="A234" s="2" t="s">
        <v>397</v>
      </c>
      <c r="B234" s="49"/>
    </row>
    <row r="235" spans="1:2" ht="25.5">
      <c r="A235" s="2" t="s">
        <v>210</v>
      </c>
      <c r="B235" s="49"/>
    </row>
    <row r="236" spans="1:2" ht="13.5" customHeight="1">
      <c r="A236" s="36" t="s">
        <v>408</v>
      </c>
      <c r="B236" s="50"/>
    </row>
    <row r="237" spans="1:2" ht="12.75" hidden="1">
      <c r="A237" s="3" t="s">
        <v>281</v>
      </c>
      <c r="B237" s="3"/>
    </row>
    <row r="238" spans="1:2" ht="12.75" hidden="1">
      <c r="A238" s="3" t="s">
        <v>282</v>
      </c>
      <c r="B238" s="3"/>
    </row>
    <row r="239" spans="1:2" ht="12.75" hidden="1">
      <c r="A239" s="3" t="s">
        <v>283</v>
      </c>
      <c r="B239" s="3"/>
    </row>
    <row r="240" ht="12.75">
      <c r="B240" s="3"/>
    </row>
    <row r="241" ht="12.75" hidden="1">
      <c r="B241" s="3"/>
    </row>
    <row r="242" spans="1:2" ht="12.75">
      <c r="A242" s="77" t="s">
        <v>284</v>
      </c>
      <c r="B242" s="3"/>
    </row>
    <row r="243" spans="1:2" ht="11.25" customHeight="1">
      <c r="A243" s="73" t="s">
        <v>391</v>
      </c>
      <c r="B243" s="79"/>
    </row>
    <row r="244" spans="1:2" ht="12.75">
      <c r="A244" s="2" t="s">
        <v>118</v>
      </c>
      <c r="B244" s="49"/>
    </row>
    <row r="245" spans="1:2" ht="12" customHeight="1">
      <c r="A245" s="2" t="s">
        <v>119</v>
      </c>
      <c r="B245" s="80"/>
    </row>
    <row r="246" spans="1:2" ht="12.75">
      <c r="A246" s="2" t="s">
        <v>120</v>
      </c>
      <c r="B246" s="80"/>
    </row>
    <row r="247" spans="1:2" ht="12.75">
      <c r="A247" s="2" t="s">
        <v>121</v>
      </c>
      <c r="B247" s="80"/>
    </row>
    <row r="248" spans="1:2" ht="12.75">
      <c r="A248" s="2" t="s">
        <v>256</v>
      </c>
      <c r="B248" s="80"/>
    </row>
    <row r="249" spans="1:2" ht="12.75">
      <c r="A249" s="36"/>
      <c r="B249" s="81"/>
    </row>
    <row r="250" ht="12.75">
      <c r="B250" s="23"/>
    </row>
    <row r="251" spans="1:2" ht="12.75">
      <c r="A251" s="77" t="s">
        <v>287</v>
      </c>
      <c r="B251" s="3"/>
    </row>
    <row r="252" spans="1:2" ht="12.75">
      <c r="A252" s="73" t="s">
        <v>122</v>
      </c>
      <c r="B252" s="82"/>
    </row>
    <row r="253" spans="1:2" ht="12.75">
      <c r="A253" s="2" t="s">
        <v>73</v>
      </c>
      <c r="B253" s="83"/>
    </row>
    <row r="254" spans="1:2" ht="12.75">
      <c r="A254" s="2" t="s">
        <v>32</v>
      </c>
      <c r="B254" s="49"/>
    </row>
    <row r="255" spans="1:2" ht="12.75">
      <c r="A255" s="2" t="s">
        <v>254</v>
      </c>
      <c r="B255" s="49"/>
    </row>
    <row r="256" spans="1:2" ht="12.75">
      <c r="A256" s="2" t="s">
        <v>123</v>
      </c>
      <c r="B256" s="49"/>
    </row>
    <row r="257" spans="1:2" ht="12.75">
      <c r="A257" s="2" t="s">
        <v>411</v>
      </c>
      <c r="B257" s="49"/>
    </row>
    <row r="258" spans="1:2" ht="12.75">
      <c r="A258" s="2" t="s">
        <v>190</v>
      </c>
      <c r="B258" s="49"/>
    </row>
    <row r="259" spans="1:2" ht="12.75">
      <c r="A259" s="2" t="s">
        <v>9</v>
      </c>
      <c r="B259" s="49"/>
    </row>
    <row r="260" spans="1:2" ht="12.75">
      <c r="A260" s="2" t="s">
        <v>409</v>
      </c>
      <c r="B260" s="49"/>
    </row>
    <row r="261" spans="1:2" ht="12.75">
      <c r="A261" s="36" t="s">
        <v>410</v>
      </c>
      <c r="B261" s="50"/>
    </row>
    <row r="262" ht="12.75" hidden="1">
      <c r="B262" s="3"/>
    </row>
    <row r="263" ht="12.75" hidden="1">
      <c r="B263" s="3"/>
    </row>
    <row r="264" ht="12.75" hidden="1">
      <c r="B264" s="3"/>
    </row>
    <row r="265" ht="12.75" hidden="1">
      <c r="B265" s="3"/>
    </row>
    <row r="266" ht="12.75" hidden="1">
      <c r="B266" s="3"/>
    </row>
    <row r="267" ht="12.75" hidden="1">
      <c r="B267" s="3"/>
    </row>
    <row r="268" ht="12.75" hidden="1">
      <c r="B268" s="3"/>
    </row>
    <row r="269" ht="12.75" hidden="1">
      <c r="B269" s="3"/>
    </row>
    <row r="270" ht="12.75">
      <c r="B270" s="3"/>
    </row>
  </sheetData>
  <mergeCells count="5">
    <mergeCell ref="G37:G38"/>
    <mergeCell ref="G113:G114"/>
    <mergeCell ref="F113:F114"/>
    <mergeCell ref="G98:G109"/>
    <mergeCell ref="F37:F38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55" r:id="rId1"/>
  <rowBreaks count="3" manualBreakCount="3">
    <brk id="34" max="3" man="1"/>
    <brk id="123" max="3" man="1"/>
    <brk id="18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40"/>
  <sheetViews>
    <sheetView workbookViewId="0" topLeftCell="A144">
      <selection activeCell="A146" sqref="A146"/>
    </sheetView>
  </sheetViews>
  <sheetFormatPr defaultColWidth="9.140625" defaultRowHeight="12.75"/>
  <cols>
    <col min="1" max="1" width="55.7109375" style="3" customWidth="1"/>
    <col min="2" max="2" width="65.7109375" style="4" customWidth="1"/>
    <col min="3" max="3" width="7.421875" style="4" customWidth="1"/>
    <col min="4" max="4" width="22.28125" style="33" customWidth="1"/>
    <col min="5" max="5" width="13.421875" style="4" hidden="1" customWidth="1"/>
    <col min="6" max="6" width="14.8515625" style="22" hidden="1" customWidth="1"/>
    <col min="7" max="7" width="55.00390625" style="4" hidden="1" customWidth="1"/>
    <col min="8" max="8" width="12.7109375" style="4" customWidth="1"/>
    <col min="9" max="16384" width="9.140625" style="4" customWidth="1"/>
  </cols>
  <sheetData>
    <row r="1" spans="1:7" ht="12.75">
      <c r="A1" s="11" t="s">
        <v>331</v>
      </c>
      <c r="C1" s="1"/>
      <c r="D1" s="20"/>
      <c r="E1" s="1"/>
      <c r="F1" s="8"/>
      <c r="G1" s="1"/>
    </row>
    <row r="2" spans="1:4" s="1" customFormat="1" ht="12.75">
      <c r="A2" s="37" t="s">
        <v>10</v>
      </c>
      <c r="B2" s="121" t="s">
        <v>11</v>
      </c>
      <c r="D2" s="20"/>
    </row>
    <row r="3" spans="1:6" s="1" customFormat="1" ht="15.75">
      <c r="A3" s="39" t="s">
        <v>12</v>
      </c>
      <c r="B3" s="40" t="s">
        <v>124</v>
      </c>
      <c r="D3" s="20"/>
      <c r="F3" s="8"/>
    </row>
    <row r="4" spans="1:6" s="1" customFormat="1" ht="89.25">
      <c r="A4" s="39" t="s">
        <v>14</v>
      </c>
      <c r="B4" s="38" t="s">
        <v>147</v>
      </c>
      <c r="D4" s="20"/>
      <c r="F4" s="8"/>
    </row>
    <row r="5" spans="1:6" s="1" customFormat="1" ht="25.5">
      <c r="A5" s="41" t="s">
        <v>15</v>
      </c>
      <c r="B5" s="38" t="s">
        <v>40</v>
      </c>
      <c r="D5" s="20"/>
      <c r="F5" s="8"/>
    </row>
    <row r="6" spans="1:6" s="1" customFormat="1" ht="12.75">
      <c r="A6" s="3"/>
      <c r="D6" s="20"/>
      <c r="F6" s="8"/>
    </row>
    <row r="7" spans="1:6" s="1" customFormat="1" ht="76.5">
      <c r="A7" s="41" t="s">
        <v>17</v>
      </c>
      <c r="B7" s="42" t="s">
        <v>187</v>
      </c>
      <c r="D7" s="20"/>
      <c r="F7" s="8"/>
    </row>
    <row r="8" spans="1:6" s="1" customFormat="1" ht="12.75">
      <c r="A8" s="3"/>
      <c r="D8" s="20"/>
      <c r="F8" s="8"/>
    </row>
    <row r="9" spans="1:6" s="1" customFormat="1" ht="25.5">
      <c r="A9" s="41" t="s">
        <v>18</v>
      </c>
      <c r="B9" s="38" t="s">
        <v>188</v>
      </c>
      <c r="D9" s="20"/>
      <c r="F9" s="8"/>
    </row>
    <row r="10" spans="1:6" s="1" customFormat="1" ht="12.75">
      <c r="A10" s="11"/>
      <c r="D10" s="20"/>
      <c r="F10" s="8"/>
    </row>
    <row r="11" spans="1:6" s="1" customFormat="1" ht="12.75">
      <c r="A11" s="43" t="s">
        <v>4</v>
      </c>
      <c r="B11" s="38" t="s">
        <v>376</v>
      </c>
      <c r="D11" s="20"/>
      <c r="F11" s="8"/>
    </row>
    <row r="12" spans="1:6" s="1" customFormat="1" ht="12.75" hidden="1">
      <c r="A12" s="12"/>
      <c r="D12" s="20"/>
      <c r="F12" s="8"/>
    </row>
    <row r="13" spans="1:6" s="1" customFormat="1" ht="12.75">
      <c r="A13" s="4"/>
      <c r="D13" s="20"/>
      <c r="F13" s="8"/>
    </row>
    <row r="14" spans="1:6" s="1" customFormat="1" ht="12.75">
      <c r="A14" s="44" t="s">
        <v>360</v>
      </c>
      <c r="D14" s="20"/>
      <c r="E14" s="27"/>
      <c r="F14" s="8"/>
    </row>
    <row r="15" spans="1:7" s="1" customFormat="1" ht="12" customHeight="1">
      <c r="A15" s="87" t="s">
        <v>243</v>
      </c>
      <c r="B15" s="78" t="s">
        <v>148</v>
      </c>
      <c r="C15" s="122">
        <v>50</v>
      </c>
      <c r="D15" s="114"/>
      <c r="E15" s="16"/>
      <c r="F15" s="104" t="s">
        <v>372</v>
      </c>
      <c r="G15" s="18" t="s">
        <v>332</v>
      </c>
    </row>
    <row r="16" spans="1:7" s="1" customFormat="1" ht="12" customHeight="1">
      <c r="A16" s="88" t="s">
        <v>191</v>
      </c>
      <c r="B16" s="145" t="s">
        <v>412</v>
      </c>
      <c r="C16" s="122">
        <v>5</v>
      </c>
      <c r="D16" s="114"/>
      <c r="E16" s="16"/>
      <c r="F16" s="104" t="s">
        <v>372</v>
      </c>
      <c r="G16" s="18" t="s">
        <v>333</v>
      </c>
    </row>
    <row r="17" spans="1:7" s="1" customFormat="1" ht="12" customHeight="1">
      <c r="A17" s="88"/>
      <c r="B17" s="49"/>
      <c r="C17" s="122"/>
      <c r="D17" s="114"/>
      <c r="E17" s="16"/>
      <c r="F17" s="104"/>
      <c r="G17" s="18" t="s">
        <v>387</v>
      </c>
    </row>
    <row r="18" spans="1:7" s="1" customFormat="1" ht="12" customHeight="1">
      <c r="A18" s="89" t="s">
        <v>351</v>
      </c>
      <c r="B18" s="53"/>
      <c r="C18" s="122">
        <v>168</v>
      </c>
      <c r="D18" s="20"/>
      <c r="F18" s="15"/>
      <c r="G18" s="18"/>
    </row>
    <row r="19" spans="1:7" s="1" customFormat="1" ht="24.75" customHeight="1" hidden="1">
      <c r="A19" s="4"/>
      <c r="C19" s="16"/>
      <c r="D19" s="20"/>
      <c r="F19" s="15"/>
      <c r="G19" s="18"/>
    </row>
    <row r="20" spans="1:7" s="1" customFormat="1" ht="12.75" hidden="1">
      <c r="A20" s="4"/>
      <c r="C20" s="16"/>
      <c r="D20" s="28"/>
      <c r="E20" s="16"/>
      <c r="F20" s="14"/>
      <c r="G20" s="29"/>
    </row>
    <row r="21" spans="1:7" s="1" customFormat="1" ht="12.75" hidden="1">
      <c r="A21" s="4"/>
      <c r="C21" s="16"/>
      <c r="D21" s="28"/>
      <c r="E21" s="16"/>
      <c r="F21" s="14"/>
      <c r="G21" s="29"/>
    </row>
    <row r="22" spans="1:7" s="1" customFormat="1" ht="12.75" hidden="1">
      <c r="A22" s="4"/>
      <c r="D22" s="20"/>
      <c r="F22" s="14"/>
      <c r="G22" s="29"/>
    </row>
    <row r="23" spans="1:6" s="1" customFormat="1" ht="12.75" hidden="1">
      <c r="A23" s="4"/>
      <c r="D23" s="20"/>
      <c r="F23" s="8"/>
    </row>
    <row r="24" spans="1:6" s="1" customFormat="1" ht="12.75" hidden="1">
      <c r="A24" s="6"/>
      <c r="D24" s="20"/>
      <c r="F24" s="14"/>
    </row>
    <row r="25" spans="1:6" s="1" customFormat="1" ht="25.5">
      <c r="A25" s="47" t="s">
        <v>253</v>
      </c>
      <c r="B25" s="48" t="s">
        <v>361</v>
      </c>
      <c r="D25" s="20"/>
      <c r="F25" s="8"/>
    </row>
    <row r="26" spans="1:6" s="1" customFormat="1" ht="12.75">
      <c r="A26" s="2"/>
      <c r="B26" s="49" t="s">
        <v>336</v>
      </c>
      <c r="D26" s="20"/>
      <c r="F26" s="8"/>
    </row>
    <row r="27" spans="1:6" s="1" customFormat="1" ht="12.75">
      <c r="A27" s="2"/>
      <c r="B27" s="49" t="s">
        <v>352</v>
      </c>
      <c r="D27" s="20"/>
      <c r="F27" s="8"/>
    </row>
    <row r="28" spans="1:6" s="1" customFormat="1" ht="12.75">
      <c r="A28" s="2"/>
      <c r="B28" s="49" t="s">
        <v>245</v>
      </c>
      <c r="D28" s="20"/>
      <c r="F28" s="8"/>
    </row>
    <row r="29" spans="1:6" s="1" customFormat="1" ht="12.75">
      <c r="A29" s="2"/>
      <c r="B29" s="49" t="s">
        <v>338</v>
      </c>
      <c r="D29" s="20"/>
      <c r="F29" s="8"/>
    </row>
    <row r="30" spans="1:6" s="1" customFormat="1" ht="12.75">
      <c r="A30" s="2"/>
      <c r="B30" s="5" t="s">
        <v>340</v>
      </c>
      <c r="D30" s="20"/>
      <c r="F30" s="8"/>
    </row>
    <row r="31" spans="1:6" s="1" customFormat="1" ht="12.75">
      <c r="A31" s="2"/>
      <c r="B31" s="5" t="s">
        <v>341</v>
      </c>
      <c r="D31" s="20"/>
      <c r="F31" s="8"/>
    </row>
    <row r="32" spans="1:6" s="1" customFormat="1" ht="12.75">
      <c r="A32" s="36"/>
      <c r="B32" s="50" t="s">
        <v>149</v>
      </c>
      <c r="D32" s="20"/>
      <c r="F32" s="8"/>
    </row>
    <row r="33" spans="1:6" s="1" customFormat="1" ht="12.75">
      <c r="A33" s="3"/>
      <c r="B33" s="3"/>
      <c r="D33" s="20"/>
      <c r="F33" s="8"/>
    </row>
    <row r="34" spans="1:6" s="1" customFormat="1" ht="12.75">
      <c r="A34" s="11"/>
      <c r="D34" s="20"/>
      <c r="E34" s="30"/>
      <c r="F34" s="8"/>
    </row>
    <row r="35" spans="1:6" s="1" customFormat="1" ht="12.75">
      <c r="A35" s="47" t="s">
        <v>19</v>
      </c>
      <c r="B35" s="35" t="s">
        <v>59</v>
      </c>
      <c r="D35" s="20"/>
      <c r="F35" s="8"/>
    </row>
    <row r="36" spans="1:7" s="1" customFormat="1" ht="12.75" customHeight="1">
      <c r="A36" s="2"/>
      <c r="B36" s="5" t="s">
        <v>56</v>
      </c>
      <c r="D36" s="114"/>
      <c r="F36" s="104"/>
      <c r="G36" s="161" t="s">
        <v>127</v>
      </c>
    </row>
    <row r="37" spans="1:7" s="1" customFormat="1" ht="12.75">
      <c r="A37" s="2"/>
      <c r="B37" s="5" t="s">
        <v>25</v>
      </c>
      <c r="D37" s="20"/>
      <c r="F37" s="104" t="s">
        <v>372</v>
      </c>
      <c r="G37" s="161"/>
    </row>
    <row r="38" spans="1:6" s="1" customFormat="1" ht="12.75">
      <c r="A38" s="2"/>
      <c r="B38" s="5" t="s">
        <v>57</v>
      </c>
      <c r="D38" s="114"/>
      <c r="F38" s="8"/>
    </row>
    <row r="39" spans="1:6" s="1" customFormat="1" ht="12.75">
      <c r="A39" s="2"/>
      <c r="B39" s="5" t="s">
        <v>58</v>
      </c>
      <c r="D39" s="20"/>
      <c r="F39" s="14"/>
    </row>
    <row r="40" spans="1:7" s="1" customFormat="1" ht="12.75">
      <c r="A40" s="2"/>
      <c r="B40" s="5" t="s">
        <v>393</v>
      </c>
      <c r="D40" s="20"/>
      <c r="F40" s="141" t="s">
        <v>372</v>
      </c>
      <c r="G40" s="1" t="s">
        <v>128</v>
      </c>
    </row>
    <row r="41" spans="1:7" s="1" customFormat="1" ht="12.75">
      <c r="A41" s="51"/>
      <c r="B41" s="5" t="s">
        <v>222</v>
      </c>
      <c r="D41" s="20"/>
      <c r="F41" s="141" t="s">
        <v>372</v>
      </c>
      <c r="G41" s="1" t="s">
        <v>129</v>
      </c>
    </row>
    <row r="42" spans="1:8" s="1" customFormat="1" ht="12.75">
      <c r="A42" s="52" t="s">
        <v>224</v>
      </c>
      <c r="B42" s="53"/>
      <c r="D42" s="111">
        <v>1612812.3</v>
      </c>
      <c r="F42" s="14"/>
      <c r="H42" s="109"/>
    </row>
    <row r="43" spans="1:6" s="1" customFormat="1" ht="12.75">
      <c r="A43" s="6"/>
      <c r="D43" s="20"/>
      <c r="F43" s="14"/>
    </row>
    <row r="44" spans="1:6" s="1" customFormat="1" ht="12.75">
      <c r="A44" s="84" t="s">
        <v>365</v>
      </c>
      <c r="D44" s="20"/>
      <c r="F44" s="8"/>
    </row>
    <row r="45" spans="1:6" s="1" customFormat="1" ht="12.75">
      <c r="A45" s="123"/>
      <c r="D45" s="20"/>
      <c r="F45" s="8"/>
    </row>
    <row r="46" spans="1:6" s="1" customFormat="1" ht="12.75" hidden="1">
      <c r="A46" s="11" t="s">
        <v>304</v>
      </c>
      <c r="D46" s="20"/>
      <c r="F46" s="8"/>
    </row>
    <row r="47" spans="1:6" s="1" customFormat="1" ht="12.75" hidden="1">
      <c r="A47" s="3" t="s">
        <v>305</v>
      </c>
      <c r="B47" s="1" t="s">
        <v>334</v>
      </c>
      <c r="D47" s="20"/>
      <c r="F47" s="8"/>
    </row>
    <row r="48" spans="1:6" s="1" customFormat="1" ht="12.75" hidden="1">
      <c r="A48" s="3" t="s">
        <v>306</v>
      </c>
      <c r="D48" s="20"/>
      <c r="F48" s="8"/>
    </row>
    <row r="49" spans="1:6" s="1" customFormat="1" ht="12.75" hidden="1">
      <c r="A49" s="3" t="s">
        <v>307</v>
      </c>
      <c r="B49" s="1" t="s">
        <v>335</v>
      </c>
      <c r="D49" s="20"/>
      <c r="F49" s="8"/>
    </row>
    <row r="50" spans="1:6" s="1" customFormat="1" ht="12.75" hidden="1">
      <c r="A50" s="11" t="s">
        <v>308</v>
      </c>
      <c r="D50" s="20"/>
      <c r="F50" s="8"/>
    </row>
    <row r="51" spans="1:6" s="1" customFormat="1" ht="12.75">
      <c r="A51" s="73" t="s">
        <v>309</v>
      </c>
      <c r="B51" s="35" t="s">
        <v>150</v>
      </c>
      <c r="D51" s="20"/>
      <c r="F51" s="8"/>
    </row>
    <row r="52" spans="1:6" s="1" customFormat="1" ht="12.75" hidden="1">
      <c r="A52" s="56" t="s">
        <v>261</v>
      </c>
      <c r="B52" s="5"/>
      <c r="D52" s="20"/>
      <c r="F52" s="8"/>
    </row>
    <row r="53" spans="1:6" s="1" customFormat="1" ht="12.75" hidden="1">
      <c r="A53" s="2" t="s">
        <v>310</v>
      </c>
      <c r="B53" s="5"/>
      <c r="C53" s="16"/>
      <c r="D53" s="28"/>
      <c r="E53" s="16"/>
      <c r="F53" s="8"/>
    </row>
    <row r="54" spans="1:6" s="1" customFormat="1" ht="12.75">
      <c r="A54" s="57" t="s">
        <v>262</v>
      </c>
      <c r="B54" s="5" t="s">
        <v>344</v>
      </c>
      <c r="D54" s="20"/>
      <c r="F54" s="8"/>
    </row>
    <row r="55" spans="1:6" s="1" customFormat="1" ht="25.5">
      <c r="A55" s="57" t="s">
        <v>342</v>
      </c>
      <c r="B55" s="5" t="s">
        <v>151</v>
      </c>
      <c r="D55" s="20"/>
      <c r="F55" s="8"/>
    </row>
    <row r="56" spans="1:6" s="1" customFormat="1" ht="12.75" hidden="1">
      <c r="A56" s="57" t="s">
        <v>263</v>
      </c>
      <c r="B56" s="5"/>
      <c r="D56" s="20"/>
      <c r="F56" s="8"/>
    </row>
    <row r="57" spans="1:6" s="1" customFormat="1" ht="12.75" hidden="1">
      <c r="A57" s="57" t="s">
        <v>264</v>
      </c>
      <c r="B57" s="5"/>
      <c r="D57" s="20"/>
      <c r="F57" s="8"/>
    </row>
    <row r="58" spans="1:6" s="1" customFormat="1" ht="12.75">
      <c r="A58" s="57" t="s">
        <v>265</v>
      </c>
      <c r="B58" s="5" t="s">
        <v>152</v>
      </c>
      <c r="D58" s="20"/>
      <c r="F58" s="8"/>
    </row>
    <row r="59" spans="1:6" s="1" customFormat="1" ht="12.75">
      <c r="A59" s="58" t="s">
        <v>266</v>
      </c>
      <c r="B59" s="53" t="s">
        <v>153</v>
      </c>
      <c r="D59" s="20"/>
      <c r="F59" s="8"/>
    </row>
    <row r="60" spans="1:6" s="1" customFormat="1" ht="12.75">
      <c r="A60" s="3"/>
      <c r="D60" s="20"/>
      <c r="F60" s="8"/>
    </row>
    <row r="61" spans="1:6" s="1" customFormat="1" ht="12.75">
      <c r="A61" s="3"/>
      <c r="D61" s="20"/>
      <c r="F61" s="8"/>
    </row>
    <row r="62" spans="1:6" s="1" customFormat="1" ht="12.75">
      <c r="A62" s="47" t="s">
        <v>357</v>
      </c>
      <c r="B62" s="35"/>
      <c r="D62" s="20"/>
      <c r="F62" s="8"/>
    </row>
    <row r="63" spans="1:6" s="1" customFormat="1" ht="12.75">
      <c r="A63" s="2"/>
      <c r="B63" s="5"/>
      <c r="D63" s="20"/>
      <c r="F63" s="8"/>
    </row>
    <row r="64" spans="1:8" s="1" customFormat="1" ht="12.75">
      <c r="A64" s="52" t="s">
        <v>224</v>
      </c>
      <c r="B64" s="53"/>
      <c r="D64" s="111">
        <v>350706.92</v>
      </c>
      <c r="F64" s="14"/>
      <c r="H64" s="109"/>
    </row>
    <row r="65" spans="1:6" s="1" customFormat="1" ht="12.75" hidden="1">
      <c r="A65" s="3"/>
      <c r="D65" s="20"/>
      <c r="F65" s="8"/>
    </row>
    <row r="66" spans="1:6" s="1" customFormat="1" ht="12.75" hidden="1">
      <c r="A66" s="3"/>
      <c r="D66" s="20"/>
      <c r="F66" s="8"/>
    </row>
    <row r="67" spans="1:6" s="1" customFormat="1" ht="12.75" hidden="1">
      <c r="A67" s="11" t="s">
        <v>381</v>
      </c>
      <c r="B67" s="17"/>
      <c r="D67" s="20"/>
      <c r="F67" s="8"/>
    </row>
    <row r="68" spans="1:6" s="1" customFormat="1" ht="12.75" hidden="1">
      <c r="A68" s="11"/>
      <c r="B68" s="17"/>
      <c r="D68" s="20"/>
      <c r="F68" s="8"/>
    </row>
    <row r="69" spans="1:6" s="1" customFormat="1" ht="12.75" hidden="1">
      <c r="A69" s="3" t="s">
        <v>173</v>
      </c>
      <c r="D69" s="20"/>
      <c r="F69" s="14"/>
    </row>
    <row r="70" spans="1:6" s="1" customFormat="1" ht="12.75" hidden="1">
      <c r="A70" s="3" t="s">
        <v>174</v>
      </c>
      <c r="D70" s="20"/>
      <c r="F70" s="14"/>
    </row>
    <row r="71" spans="1:6" s="1" customFormat="1" ht="12.75" hidden="1">
      <c r="A71" s="6"/>
      <c r="D71" s="20"/>
      <c r="F71" s="14"/>
    </row>
    <row r="72" spans="1:6" s="1" customFormat="1" ht="12.75" hidden="1">
      <c r="A72" s="3"/>
      <c r="D72" s="20"/>
      <c r="F72" s="8"/>
    </row>
    <row r="73" spans="1:6" s="1" customFormat="1" ht="12.75">
      <c r="A73" s="3"/>
      <c r="D73" s="20"/>
      <c r="F73" s="8"/>
    </row>
    <row r="74" spans="1:6" s="1" customFormat="1" ht="12.75">
      <c r="A74" s="67" t="s">
        <v>399</v>
      </c>
      <c r="D74" s="20"/>
      <c r="F74" s="8"/>
    </row>
    <row r="75" spans="1:6" s="1" customFormat="1" ht="12.75" customHeight="1" hidden="1">
      <c r="A75" s="11"/>
      <c r="D75" s="20"/>
      <c r="F75" s="8"/>
    </row>
    <row r="76" spans="1:6" s="1" customFormat="1" ht="12.75" customHeight="1" hidden="1">
      <c r="A76" s="11"/>
      <c r="B76" s="35"/>
      <c r="D76" s="20"/>
      <c r="F76" s="8"/>
    </row>
    <row r="77" spans="1:6" s="1" customFormat="1" ht="12.75" customHeight="1" hidden="1">
      <c r="A77" s="13"/>
      <c r="B77" s="5"/>
      <c r="D77" s="20"/>
      <c r="F77" s="8"/>
    </row>
    <row r="78" spans="1:6" s="1" customFormat="1" ht="12.75" customHeight="1" hidden="1">
      <c r="A78" s="11"/>
      <c r="B78" s="5"/>
      <c r="D78" s="20"/>
      <c r="F78" s="8"/>
    </row>
    <row r="79" spans="1:7" s="1" customFormat="1" ht="12.75" hidden="1">
      <c r="A79" s="2"/>
      <c r="B79" s="5"/>
      <c r="C79" s="31"/>
      <c r="D79" s="32"/>
      <c r="E79" s="31"/>
      <c r="F79" s="15"/>
      <c r="G79" s="19"/>
    </row>
    <row r="80" spans="1:7" s="1" customFormat="1" ht="12.75" hidden="1">
      <c r="A80" s="2"/>
      <c r="B80" s="5"/>
      <c r="C80" s="31"/>
      <c r="D80" s="32"/>
      <c r="E80" s="31"/>
      <c r="F80" s="15"/>
      <c r="G80" s="19"/>
    </row>
    <row r="81" spans="1:6" s="19" customFormat="1" ht="12.75" hidden="1">
      <c r="A81" s="59"/>
      <c r="B81" s="60"/>
      <c r="D81" s="20"/>
      <c r="F81" s="15"/>
    </row>
    <row r="82" spans="1:6" s="19" customFormat="1" ht="14.25" customHeight="1" hidden="1">
      <c r="A82" s="59"/>
      <c r="B82" s="60"/>
      <c r="D82" s="20"/>
      <c r="F82" s="15"/>
    </row>
    <row r="83" spans="1:6" s="19" customFormat="1" ht="29.25" customHeight="1" hidden="1">
      <c r="A83" s="59"/>
      <c r="B83" s="60"/>
      <c r="D83" s="20"/>
      <c r="F83" s="15"/>
    </row>
    <row r="84" spans="1:6" s="19" customFormat="1" ht="25.5" customHeight="1" hidden="1">
      <c r="A84" s="59"/>
      <c r="B84" s="60"/>
      <c r="D84" s="20"/>
      <c r="F84" s="15"/>
    </row>
    <row r="85" spans="1:6" s="19" customFormat="1" ht="12.75" customHeight="1">
      <c r="A85" s="59"/>
      <c r="B85" s="60"/>
      <c r="D85" s="20"/>
      <c r="F85" s="15"/>
    </row>
    <row r="86" spans="1:7" s="19" customFormat="1" ht="12" customHeight="1">
      <c r="A86" s="59" t="s">
        <v>3</v>
      </c>
      <c r="B86" s="60" t="s">
        <v>26</v>
      </c>
      <c r="D86" s="20"/>
      <c r="F86" s="104"/>
      <c r="G86" s="151" t="s">
        <v>109</v>
      </c>
    </row>
    <row r="87" spans="1:7" s="19" customFormat="1" ht="12" customHeight="1">
      <c r="A87" s="59"/>
      <c r="B87" s="60" t="s">
        <v>41</v>
      </c>
      <c r="D87" s="20"/>
      <c r="F87" s="15"/>
      <c r="G87" s="148" t="s">
        <v>108</v>
      </c>
    </row>
    <row r="88" spans="1:6" s="19" customFormat="1" ht="12" customHeight="1">
      <c r="A88" s="59"/>
      <c r="B88" s="60" t="s">
        <v>236</v>
      </c>
      <c r="D88" s="20"/>
      <c r="F88" s="15"/>
    </row>
    <row r="89" spans="1:6" s="19" customFormat="1" ht="12" customHeight="1">
      <c r="A89" s="59" t="s">
        <v>267</v>
      </c>
      <c r="B89" s="60"/>
      <c r="D89" s="20"/>
      <c r="F89" s="104"/>
    </row>
    <row r="90" spans="1:7" s="19" customFormat="1" ht="12" customHeight="1">
      <c r="A90" s="59"/>
      <c r="B90" s="60" t="s">
        <v>42</v>
      </c>
      <c r="D90" s="20"/>
      <c r="F90" s="104"/>
      <c r="G90" s="149" t="s">
        <v>107</v>
      </c>
    </row>
    <row r="91" spans="1:7" s="19" customFormat="1" ht="12" customHeight="1">
      <c r="A91" s="59"/>
      <c r="B91" s="60" t="s">
        <v>43</v>
      </c>
      <c r="D91" s="20"/>
      <c r="F91" s="104"/>
      <c r="G91" s="149" t="s">
        <v>106</v>
      </c>
    </row>
    <row r="92" spans="1:7" s="19" customFormat="1" ht="12" customHeight="1">
      <c r="A92" s="59"/>
      <c r="B92" s="60" t="s">
        <v>44</v>
      </c>
      <c r="D92" s="20"/>
      <c r="F92" s="104"/>
      <c r="G92" s="150" t="s">
        <v>105</v>
      </c>
    </row>
    <row r="93" spans="1:8" s="1" customFormat="1" ht="12.75">
      <c r="A93" s="52" t="s">
        <v>224</v>
      </c>
      <c r="B93" s="53"/>
      <c r="D93" s="111">
        <f>1112797.67-164002.37</f>
        <v>948795.2999999999</v>
      </c>
      <c r="F93" s="14"/>
      <c r="H93" s="109"/>
    </row>
    <row r="94" spans="1:6" s="1" customFormat="1" ht="12.75" hidden="1">
      <c r="A94" s="11" t="s">
        <v>158</v>
      </c>
      <c r="D94" s="20"/>
      <c r="F94" s="8"/>
    </row>
    <row r="95" spans="1:6" s="1" customFormat="1" ht="12.75" hidden="1">
      <c r="A95" s="11"/>
      <c r="B95" s="1" t="s">
        <v>349</v>
      </c>
      <c r="D95" s="20"/>
      <c r="F95" s="8"/>
    </row>
    <row r="96" spans="1:6" s="1" customFormat="1" ht="12.75" hidden="1">
      <c r="A96" s="3" t="s">
        <v>160</v>
      </c>
      <c r="D96" s="20"/>
      <c r="F96" s="8"/>
    </row>
    <row r="97" spans="1:6" s="1" customFormat="1" ht="12.75" hidden="1">
      <c r="A97" s="3" t="s">
        <v>161</v>
      </c>
      <c r="D97" s="20"/>
      <c r="F97" s="8"/>
    </row>
    <row r="98" spans="1:6" s="1" customFormat="1" ht="12.75" hidden="1">
      <c r="A98" s="3" t="s">
        <v>382</v>
      </c>
      <c r="D98" s="20"/>
      <c r="F98" s="14"/>
    </row>
    <row r="99" spans="1:6" s="19" customFormat="1" ht="12.75" hidden="1">
      <c r="A99" s="18" t="s">
        <v>159</v>
      </c>
      <c r="D99" s="20"/>
      <c r="F99" s="15"/>
    </row>
    <row r="100" spans="1:6" s="1" customFormat="1" ht="12.75" hidden="1">
      <c r="A100" s="3" t="s">
        <v>162</v>
      </c>
      <c r="D100" s="20"/>
      <c r="F100" s="8"/>
    </row>
    <row r="101" spans="1:6" s="1" customFormat="1" ht="12.75" hidden="1">
      <c r="A101" s="6" t="s">
        <v>224</v>
      </c>
      <c r="D101" s="20"/>
      <c r="F101" s="14">
        <f>SUM(F96:F100)</f>
        <v>0</v>
      </c>
    </row>
    <row r="102" spans="1:6" s="1" customFormat="1" ht="12.75" hidden="1">
      <c r="A102" s="3"/>
      <c r="D102" s="20"/>
      <c r="F102" s="8"/>
    </row>
    <row r="103" spans="1:6" s="1" customFormat="1" ht="12.75" hidden="1">
      <c r="A103" s="3"/>
      <c r="D103" s="20"/>
      <c r="F103" s="8"/>
    </row>
    <row r="104" spans="1:6" s="1" customFormat="1" ht="25.5">
      <c r="A104" s="67" t="s">
        <v>385</v>
      </c>
      <c r="D104" s="20"/>
      <c r="F104" s="8"/>
    </row>
    <row r="105" spans="1:6" s="1" customFormat="1" ht="12.75" hidden="1">
      <c r="A105" s="11"/>
      <c r="D105" s="20"/>
      <c r="F105" s="8"/>
    </row>
    <row r="106" spans="1:6" s="1" customFormat="1" ht="12.75">
      <c r="A106" s="85" t="s">
        <v>28</v>
      </c>
      <c r="B106" s="35"/>
      <c r="D106" s="20"/>
      <c r="F106" s="8"/>
    </row>
    <row r="107" spans="1:7" s="1" customFormat="1" ht="12" customHeight="1">
      <c r="A107" s="56"/>
      <c r="B107" s="56" t="s">
        <v>72</v>
      </c>
      <c r="C107" s="57"/>
      <c r="D107" s="20"/>
      <c r="F107" s="105"/>
      <c r="G107" s="148" t="s">
        <v>146</v>
      </c>
    </row>
    <row r="108" spans="1:7" s="1" customFormat="1" ht="12" customHeight="1">
      <c r="A108" s="56"/>
      <c r="B108" s="56" t="s">
        <v>206</v>
      </c>
      <c r="C108" s="57"/>
      <c r="D108" s="20"/>
      <c r="F108" s="136"/>
      <c r="G108" s="148" t="s">
        <v>140</v>
      </c>
    </row>
    <row r="109" spans="1:7" s="1" customFormat="1" ht="12" customHeight="1">
      <c r="A109" s="56"/>
      <c r="B109" s="56" t="s">
        <v>207</v>
      </c>
      <c r="C109" s="57"/>
      <c r="D109" s="20"/>
      <c r="F109" s="136"/>
      <c r="G109" s="148" t="s">
        <v>141</v>
      </c>
    </row>
    <row r="110" spans="1:7" s="1" customFormat="1" ht="12" customHeight="1">
      <c r="A110" s="56"/>
      <c r="B110" s="56" t="s">
        <v>380</v>
      </c>
      <c r="C110" s="57"/>
      <c r="D110" s="20"/>
      <c r="F110" s="136"/>
      <c r="G110" s="148" t="s">
        <v>144</v>
      </c>
    </row>
    <row r="111" spans="1:6" s="1" customFormat="1" ht="12" customHeight="1">
      <c r="A111" s="62" t="s">
        <v>29</v>
      </c>
      <c r="C111" s="57"/>
      <c r="D111" s="20"/>
      <c r="F111" s="135"/>
    </row>
    <row r="112" spans="1:6" s="1" customFormat="1" ht="12" customHeight="1">
      <c r="A112" s="2"/>
      <c r="B112" s="2" t="s">
        <v>167</v>
      </c>
      <c r="C112" s="57"/>
      <c r="D112" s="20"/>
      <c r="F112" s="135"/>
    </row>
    <row r="113" spans="1:7" s="1" customFormat="1" ht="12" customHeight="1">
      <c r="A113" s="2"/>
      <c r="B113" s="2" t="s">
        <v>142</v>
      </c>
      <c r="C113" s="57"/>
      <c r="D113" s="20"/>
      <c r="F113" s="143"/>
      <c r="G113" s="148" t="s">
        <v>143</v>
      </c>
    </row>
    <row r="114" spans="1:6" s="1" customFormat="1" ht="12" customHeight="1">
      <c r="A114" s="2"/>
      <c r="B114" s="2" t="s">
        <v>169</v>
      </c>
      <c r="C114" s="57"/>
      <c r="D114" s="20"/>
      <c r="F114" s="134"/>
    </row>
    <row r="115" spans="1:7" s="1" customFormat="1" ht="12" customHeight="1">
      <c r="A115" s="2"/>
      <c r="B115" s="2" t="s">
        <v>364</v>
      </c>
      <c r="C115" s="57"/>
      <c r="D115" s="20"/>
      <c r="F115" s="136"/>
      <c r="G115" s="148" t="s">
        <v>145</v>
      </c>
    </row>
    <row r="116" spans="1:8" s="1" customFormat="1" ht="12.75">
      <c r="A116" s="52" t="s">
        <v>224</v>
      </c>
      <c r="B116" s="53"/>
      <c r="D116" s="111">
        <v>110584.4</v>
      </c>
      <c r="F116" s="14"/>
      <c r="H116" s="109"/>
    </row>
    <row r="117" spans="4:6" s="1" customFormat="1" ht="12.75">
      <c r="D117" s="20"/>
      <c r="F117" s="14"/>
    </row>
    <row r="118" spans="1:6" s="1" customFormat="1" ht="12.75">
      <c r="A118" s="3"/>
      <c r="D118" s="20"/>
      <c r="F118" s="14"/>
    </row>
    <row r="119" spans="1:6" s="1" customFormat="1" ht="12.75">
      <c r="A119" s="67" t="s">
        <v>386</v>
      </c>
      <c r="B119" s="35"/>
      <c r="D119" s="20"/>
      <c r="F119" s="14"/>
    </row>
    <row r="120" spans="1:6" s="1" customFormat="1" ht="12.75">
      <c r="A120" s="55"/>
      <c r="B120" s="5"/>
      <c r="D120" s="20"/>
      <c r="F120" s="14"/>
    </row>
    <row r="121" spans="1:7" s="1" customFormat="1" ht="12.75">
      <c r="A121" s="56" t="s">
        <v>293</v>
      </c>
      <c r="B121" s="5"/>
      <c r="D121" s="20"/>
      <c r="F121" s="105" t="s">
        <v>372</v>
      </c>
      <c r="G121" s="1" t="s">
        <v>183</v>
      </c>
    </row>
    <row r="122" spans="1:7" s="1" customFormat="1" ht="12.75" customHeight="1">
      <c r="A122" s="56" t="s">
        <v>294</v>
      </c>
      <c r="B122" s="5"/>
      <c r="D122" s="20"/>
      <c r="F122" s="105" t="s">
        <v>372</v>
      </c>
      <c r="G122" s="3" t="s">
        <v>184</v>
      </c>
    </row>
    <row r="123" spans="1:6" s="1" customFormat="1" ht="12.75">
      <c r="A123" s="102" t="s">
        <v>224</v>
      </c>
      <c r="B123" s="53"/>
      <c r="D123" s="111">
        <v>25733.5</v>
      </c>
      <c r="F123" s="14"/>
    </row>
    <row r="124" spans="1:6" s="1" customFormat="1" ht="12.75">
      <c r="A124" s="3"/>
      <c r="D124" s="20"/>
      <c r="F124" s="8"/>
    </row>
    <row r="125" spans="1:6" s="1" customFormat="1" ht="12.75">
      <c r="A125" s="67" t="s">
        <v>175</v>
      </c>
      <c r="B125" s="35"/>
      <c r="D125" s="20"/>
      <c r="F125" s="8"/>
    </row>
    <row r="126" spans="1:6" s="1" customFormat="1" ht="12" customHeight="1">
      <c r="A126" s="55"/>
      <c r="B126" s="5"/>
      <c r="D126" s="20"/>
      <c r="F126" s="8"/>
    </row>
    <row r="127" spans="1:7" s="1" customFormat="1" ht="12" customHeight="1">
      <c r="A127" s="2" t="s">
        <v>63</v>
      </c>
      <c r="B127" s="49"/>
      <c r="D127" s="20"/>
      <c r="F127" s="105" t="s">
        <v>372</v>
      </c>
      <c r="G127" s="1" t="s">
        <v>220</v>
      </c>
    </row>
    <row r="128" spans="1:7" s="1" customFormat="1" ht="12" customHeight="1">
      <c r="A128" s="2" t="s">
        <v>235</v>
      </c>
      <c r="B128" s="49"/>
      <c r="D128" s="20"/>
      <c r="F128" s="105" t="s">
        <v>372</v>
      </c>
      <c r="G128" s="1" t="s">
        <v>221</v>
      </c>
    </row>
    <row r="129" spans="1:6" s="1" customFormat="1" ht="12.75">
      <c r="A129" s="52" t="s">
        <v>224</v>
      </c>
      <c r="B129" s="53"/>
      <c r="D129" s="111">
        <v>14024.76</v>
      </c>
      <c r="F129" s="14"/>
    </row>
    <row r="130" spans="1:6" s="1" customFormat="1" ht="12.75">
      <c r="A130" s="3"/>
      <c r="D130" s="20"/>
      <c r="F130" s="8"/>
    </row>
    <row r="131" spans="1:6" s="1" customFormat="1" ht="12.75" hidden="1">
      <c r="A131" s="11" t="s">
        <v>296</v>
      </c>
      <c r="D131" s="20"/>
      <c r="F131" s="8"/>
    </row>
    <row r="132" spans="1:6" s="1" customFormat="1" ht="12.75" hidden="1">
      <c r="A132" s="3"/>
      <c r="D132" s="20"/>
      <c r="F132" s="8"/>
    </row>
    <row r="133" spans="1:6" s="1" customFormat="1" ht="12.75" hidden="1">
      <c r="A133" s="3" t="s">
        <v>297</v>
      </c>
      <c r="D133" s="20"/>
      <c r="F133" s="14"/>
    </row>
    <row r="134" spans="1:6" s="1" customFormat="1" ht="12.75" hidden="1">
      <c r="A134" s="3"/>
      <c r="D134" s="20"/>
      <c r="F134" s="8"/>
    </row>
    <row r="135" spans="1:6" s="1" customFormat="1" ht="12.75" hidden="1">
      <c r="A135" s="11" t="s">
        <v>298</v>
      </c>
      <c r="D135" s="20"/>
      <c r="F135" s="8"/>
    </row>
    <row r="136" spans="1:6" s="1" customFormat="1" ht="12.75" hidden="1">
      <c r="A136" s="3"/>
      <c r="D136" s="20"/>
      <c r="F136" s="8"/>
    </row>
    <row r="137" spans="1:6" s="1" customFormat="1" ht="12.75" hidden="1">
      <c r="A137" s="3" t="s">
        <v>299</v>
      </c>
      <c r="D137" s="20"/>
      <c r="F137" s="14"/>
    </row>
    <row r="138" spans="1:6" s="1" customFormat="1" ht="12.75" hidden="1">
      <c r="A138" s="3"/>
      <c r="D138" s="20"/>
      <c r="F138" s="8"/>
    </row>
    <row r="139" spans="1:6" s="1" customFormat="1" ht="12.75" hidden="1">
      <c r="A139" s="6" t="s">
        <v>300</v>
      </c>
      <c r="D139" s="20"/>
      <c r="F139" s="14"/>
    </row>
    <row r="140" spans="1:6" s="1" customFormat="1" ht="12.75" hidden="1">
      <c r="A140" s="3"/>
      <c r="D140" s="20"/>
      <c r="F140" s="8"/>
    </row>
    <row r="141" spans="1:6" s="1" customFormat="1" ht="12.75" hidden="1">
      <c r="A141" s="6" t="s">
        <v>74</v>
      </c>
      <c r="D141" s="115"/>
      <c r="F141" s="14"/>
    </row>
    <row r="142" spans="1:6" s="1" customFormat="1" ht="12.75" hidden="1">
      <c r="A142" s="3"/>
      <c r="D142" s="20"/>
      <c r="F142" s="8"/>
    </row>
    <row r="143" spans="1:6" s="1" customFormat="1" ht="12.75" hidden="1">
      <c r="A143" s="3"/>
      <c r="D143" s="20"/>
      <c r="F143" s="8"/>
    </row>
    <row r="144" spans="1:6" s="1" customFormat="1" ht="12.75">
      <c r="A144" s="3"/>
      <c r="D144" s="20"/>
      <c r="F144" s="8"/>
    </row>
    <row r="145" ht="12.75">
      <c r="A145" s="67" t="s">
        <v>331</v>
      </c>
    </row>
    <row r="146" ht="12.75">
      <c r="B146" s="3"/>
    </row>
    <row r="147" spans="1:2" ht="12.75">
      <c r="A147" s="68" t="s">
        <v>213</v>
      </c>
      <c r="B147" s="69" t="s">
        <v>16</v>
      </c>
    </row>
    <row r="148" ht="12.75">
      <c r="B148" s="18"/>
    </row>
    <row r="149" ht="12.75" hidden="1">
      <c r="B149" s="18"/>
    </row>
    <row r="150" spans="1:2" ht="12.75">
      <c r="A150" s="71" t="s">
        <v>192</v>
      </c>
      <c r="B150" s="132" t="s">
        <v>402</v>
      </c>
    </row>
    <row r="151" ht="12.75" hidden="1">
      <c r="B151" s="18"/>
    </row>
    <row r="152" ht="12.75" hidden="1">
      <c r="B152" s="18"/>
    </row>
    <row r="153" ht="12.75" hidden="1">
      <c r="B153" s="18"/>
    </row>
    <row r="154" ht="12.75" hidden="1">
      <c r="B154" s="18"/>
    </row>
    <row r="155" ht="12.75" hidden="1">
      <c r="B155" s="18"/>
    </row>
    <row r="156" ht="12.75" hidden="1">
      <c r="B156" s="18"/>
    </row>
    <row r="157" ht="12.75" hidden="1">
      <c r="B157" s="18"/>
    </row>
    <row r="158" ht="12.75" hidden="1">
      <c r="B158" s="18"/>
    </row>
    <row r="159" ht="12.75" hidden="1">
      <c r="B159" s="18"/>
    </row>
    <row r="160" ht="12.75">
      <c r="B160" s="18"/>
    </row>
    <row r="161" spans="1:2" ht="25.5">
      <c r="A161" s="71" t="s">
        <v>272</v>
      </c>
      <c r="B161" s="132" t="s">
        <v>185</v>
      </c>
    </row>
    <row r="162" spans="1:2" ht="25.5" hidden="1">
      <c r="A162" s="39" t="s">
        <v>233</v>
      </c>
      <c r="B162" s="70" t="s">
        <v>356</v>
      </c>
    </row>
    <row r="163" ht="12.75">
      <c r="B163" s="18"/>
    </row>
    <row r="164" spans="1:2" ht="12.75">
      <c r="A164" s="71" t="s">
        <v>193</v>
      </c>
      <c r="B164" s="132" t="s">
        <v>249</v>
      </c>
    </row>
    <row r="165" ht="12.75" hidden="1">
      <c r="B165" s="18"/>
    </row>
    <row r="166" spans="1:2" ht="12.75" hidden="1">
      <c r="A166" s="71"/>
      <c r="B166" s="132"/>
    </row>
    <row r="167" ht="12.75" hidden="1">
      <c r="B167" s="18"/>
    </row>
    <row r="168" spans="1:2" ht="12.75" hidden="1">
      <c r="A168" s="71"/>
      <c r="B168" s="132"/>
    </row>
    <row r="169" ht="12.75" hidden="1">
      <c r="B169" s="18"/>
    </row>
    <row r="170" spans="1:2" ht="12" customHeight="1" hidden="1">
      <c r="A170" s="71"/>
      <c r="B170" s="132"/>
    </row>
    <row r="171" ht="17.25" customHeight="1">
      <c r="B171" s="18" t="s">
        <v>189</v>
      </c>
    </row>
    <row r="172" ht="17.25" customHeight="1">
      <c r="B172" s="18" t="s">
        <v>45</v>
      </c>
    </row>
    <row r="173" ht="17.25" customHeight="1">
      <c r="B173" s="18"/>
    </row>
    <row r="174" ht="17.25" customHeight="1">
      <c r="B174" s="18"/>
    </row>
    <row r="175" ht="12.75">
      <c r="A175" s="72" t="s">
        <v>237</v>
      </c>
    </row>
    <row r="176" spans="1:2" ht="12" customHeight="1">
      <c r="A176" s="2" t="s">
        <v>13</v>
      </c>
      <c r="B176" s="133" t="s">
        <v>413</v>
      </c>
    </row>
    <row r="177" spans="1:2" ht="12" customHeight="1">
      <c r="A177" s="2"/>
      <c r="B177" s="75" t="s">
        <v>238</v>
      </c>
    </row>
    <row r="178" spans="1:2" ht="12" customHeight="1">
      <c r="A178" s="36"/>
      <c r="B178" s="153" t="s">
        <v>414</v>
      </c>
    </row>
    <row r="179" ht="17.25" customHeight="1">
      <c r="B179" s="18"/>
    </row>
    <row r="180" spans="1:2" ht="12.75">
      <c r="A180" s="39"/>
      <c r="B180" s="124"/>
    </row>
    <row r="181" ht="12.75" hidden="1">
      <c r="A181" s="77"/>
    </row>
    <row r="182" spans="1:2" ht="25.5" customHeight="1" hidden="1">
      <c r="A182" s="39"/>
      <c r="B182" s="42"/>
    </row>
    <row r="183" ht="42" customHeight="1" hidden="1">
      <c r="B183" s="133"/>
    </row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2" spans="1:2" ht="12.75">
      <c r="A192" s="77" t="s">
        <v>274</v>
      </c>
      <c r="B192" s="3"/>
    </row>
    <row r="193" spans="1:2" ht="12.75">
      <c r="A193" s="73" t="s">
        <v>275</v>
      </c>
      <c r="B193" s="78"/>
    </row>
    <row r="194" spans="1:2" ht="12.75">
      <c r="A194" s="2" t="s">
        <v>276</v>
      </c>
      <c r="B194" s="49"/>
    </row>
    <row r="195" spans="1:2" ht="12.75">
      <c r="A195" s="36" t="s">
        <v>239</v>
      </c>
      <c r="B195" s="49"/>
    </row>
    <row r="196" spans="1:2" ht="12.75">
      <c r="A196" s="36" t="s">
        <v>407</v>
      </c>
      <c r="B196" s="50"/>
    </row>
    <row r="197" ht="12.75" hidden="1">
      <c r="B197" s="3"/>
    </row>
    <row r="198" ht="12.75" hidden="1">
      <c r="B198" s="3"/>
    </row>
    <row r="199" ht="12.75">
      <c r="B199" s="3"/>
    </row>
    <row r="200" spans="1:2" ht="12.75">
      <c r="A200" s="77" t="s">
        <v>277</v>
      </c>
      <c r="B200" s="3"/>
    </row>
    <row r="201" spans="1:2" ht="12.75">
      <c r="A201" s="73" t="s">
        <v>278</v>
      </c>
      <c r="B201" s="78"/>
    </row>
    <row r="202" spans="1:2" ht="12.75">
      <c r="A202" s="2" t="s">
        <v>280</v>
      </c>
      <c r="B202" s="49"/>
    </row>
    <row r="203" spans="1:2" ht="12.75">
      <c r="A203" s="2" t="s">
        <v>240</v>
      </c>
      <c r="B203" s="49"/>
    </row>
    <row r="204" spans="1:2" ht="13.5" customHeight="1">
      <c r="A204" s="2" t="s">
        <v>394</v>
      </c>
      <c r="B204" s="49"/>
    </row>
    <row r="205" spans="1:2" ht="12.75">
      <c r="A205" s="2" t="s">
        <v>395</v>
      </c>
      <c r="B205" s="49"/>
    </row>
    <row r="206" spans="1:2" ht="12.75" customHeight="1">
      <c r="A206" s="2" t="s">
        <v>396</v>
      </c>
      <c r="B206" s="49"/>
    </row>
    <row r="207" spans="1:2" ht="12.75">
      <c r="A207" s="2" t="s">
        <v>397</v>
      </c>
      <c r="B207" s="49"/>
    </row>
    <row r="208" spans="1:2" ht="25.5">
      <c r="A208" s="2" t="s">
        <v>210</v>
      </c>
      <c r="B208" s="49"/>
    </row>
    <row r="209" spans="1:2" ht="13.5" customHeight="1">
      <c r="A209" s="36" t="s">
        <v>408</v>
      </c>
      <c r="B209" s="50"/>
    </row>
    <row r="210" spans="1:2" ht="12.75" hidden="1">
      <c r="A210" s="3" t="s">
        <v>281</v>
      </c>
      <c r="B210" s="3"/>
    </row>
    <row r="211" spans="1:2" ht="12.75" hidden="1">
      <c r="A211" s="3" t="s">
        <v>282</v>
      </c>
      <c r="B211" s="3"/>
    </row>
    <row r="212" spans="1:2" ht="12.75" hidden="1">
      <c r="A212" s="3" t="s">
        <v>283</v>
      </c>
      <c r="B212" s="3"/>
    </row>
    <row r="213" ht="12.75">
      <c r="B213" s="3"/>
    </row>
    <row r="214" ht="12.75" hidden="1">
      <c r="B214" s="3"/>
    </row>
    <row r="215" spans="1:2" ht="12.75">
      <c r="A215" s="77" t="s">
        <v>284</v>
      </c>
      <c r="B215" s="3"/>
    </row>
    <row r="216" spans="1:2" ht="11.25" customHeight="1">
      <c r="A216" s="73" t="s">
        <v>391</v>
      </c>
      <c r="B216" s="79"/>
    </row>
    <row r="217" spans="1:2" ht="12.75">
      <c r="A217" s="2" t="s">
        <v>118</v>
      </c>
      <c r="B217" s="49"/>
    </row>
    <row r="218" spans="1:2" ht="12" customHeight="1">
      <c r="A218" s="2" t="s">
        <v>119</v>
      </c>
      <c r="B218" s="80"/>
    </row>
    <row r="219" spans="1:2" ht="12.75">
      <c r="A219" s="2" t="s">
        <v>120</v>
      </c>
      <c r="B219" s="80"/>
    </row>
    <row r="220" spans="1:2" ht="12.75">
      <c r="A220" s="2" t="s">
        <v>121</v>
      </c>
      <c r="B220" s="80"/>
    </row>
    <row r="221" spans="1:2" ht="12.75">
      <c r="A221" s="2" t="s">
        <v>256</v>
      </c>
      <c r="B221" s="80"/>
    </row>
    <row r="222" spans="1:2" ht="12.75">
      <c r="A222" s="36"/>
      <c r="B222" s="81"/>
    </row>
    <row r="223" ht="12.75">
      <c r="B223" s="23"/>
    </row>
    <row r="224" spans="1:2" ht="12.75">
      <c r="A224" s="77" t="s">
        <v>287</v>
      </c>
      <c r="B224" s="3"/>
    </row>
    <row r="225" spans="1:2" ht="12.75">
      <c r="A225" s="73" t="s">
        <v>122</v>
      </c>
      <c r="B225" s="82"/>
    </row>
    <row r="226" spans="1:2" ht="12.75">
      <c r="A226" s="2" t="s">
        <v>73</v>
      </c>
      <c r="B226" s="83"/>
    </row>
    <row r="227" spans="1:2" ht="12.75">
      <c r="A227" s="2" t="s">
        <v>32</v>
      </c>
      <c r="B227" s="49"/>
    </row>
    <row r="228" spans="1:2" ht="12.75">
      <c r="A228" s="2" t="s">
        <v>254</v>
      </c>
      <c r="B228" s="49"/>
    </row>
    <row r="229" spans="1:2" ht="12.75">
      <c r="A229" s="2" t="s">
        <v>411</v>
      </c>
      <c r="B229" s="49"/>
    </row>
    <row r="230" spans="1:2" ht="12.75">
      <c r="A230" s="2" t="s">
        <v>123</v>
      </c>
      <c r="B230" s="49"/>
    </row>
    <row r="231" spans="1:2" ht="12.75">
      <c r="A231" s="2" t="s">
        <v>190</v>
      </c>
      <c r="B231" s="49"/>
    </row>
    <row r="232" spans="1:2" ht="12.75">
      <c r="A232" s="2" t="s">
        <v>9</v>
      </c>
      <c r="B232" s="49"/>
    </row>
    <row r="233" spans="1:2" ht="12.75">
      <c r="A233" s="2" t="s">
        <v>409</v>
      </c>
      <c r="B233" s="49"/>
    </row>
    <row r="234" spans="1:2" ht="12.75">
      <c r="A234" s="36" t="s">
        <v>410</v>
      </c>
      <c r="B234" s="50"/>
    </row>
    <row r="235" ht="12.75" hidden="1">
      <c r="B235" s="3"/>
    </row>
    <row r="236" ht="12.75" hidden="1">
      <c r="B236" s="3"/>
    </row>
    <row r="237" ht="12.75" hidden="1">
      <c r="B237" s="3"/>
    </row>
    <row r="238" ht="12.75" hidden="1">
      <c r="B238" s="3"/>
    </row>
    <row r="239" ht="12.75" hidden="1">
      <c r="B239" s="3"/>
    </row>
    <row r="240" ht="12.75">
      <c r="B240" s="3"/>
    </row>
  </sheetData>
  <mergeCells count="1">
    <mergeCell ref="G36:G37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80" r:id="rId1"/>
  <rowBreaks count="4" manualBreakCount="4">
    <brk id="33" max="255" man="1"/>
    <brk id="93" max="255" man="1"/>
    <brk id="103" max="255" man="1"/>
    <brk id="1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6"/>
  <sheetViews>
    <sheetView workbookViewId="0" topLeftCell="A118">
      <selection activeCell="A147" sqref="A147"/>
    </sheetView>
  </sheetViews>
  <sheetFormatPr defaultColWidth="9.140625" defaultRowHeight="12.75"/>
  <cols>
    <col min="1" max="1" width="55.7109375" style="3" customWidth="1"/>
    <col min="2" max="2" width="65.7109375" style="4" customWidth="1"/>
    <col min="3" max="3" width="9.140625" style="4" customWidth="1"/>
    <col min="4" max="4" width="17.00390625" style="33" customWidth="1"/>
    <col min="5" max="5" width="13.421875" style="4" hidden="1" customWidth="1"/>
    <col min="6" max="6" width="14.8515625" style="22" hidden="1" customWidth="1"/>
    <col min="7" max="7" width="55.00390625" style="4" hidden="1" customWidth="1"/>
    <col min="8" max="8" width="12.421875" style="4" customWidth="1"/>
    <col min="9" max="16384" width="9.140625" style="4" customWidth="1"/>
  </cols>
  <sheetData>
    <row r="1" spans="1:7" ht="12.75">
      <c r="A1" s="11" t="s">
        <v>331</v>
      </c>
      <c r="C1" s="1"/>
      <c r="D1" s="20"/>
      <c r="E1" s="1"/>
      <c r="F1" s="8"/>
      <c r="G1" s="1"/>
    </row>
    <row r="2" spans="1:4" s="1" customFormat="1" ht="12.75">
      <c r="A2" s="37" t="s">
        <v>10</v>
      </c>
      <c r="B2" s="38" t="s">
        <v>6</v>
      </c>
      <c r="D2" s="20"/>
    </row>
    <row r="3" spans="1:6" s="1" customFormat="1" ht="15.75">
      <c r="A3" s="39" t="s">
        <v>12</v>
      </c>
      <c r="B3" s="40" t="s">
        <v>5</v>
      </c>
      <c r="D3" s="20"/>
      <c r="F3" s="8"/>
    </row>
    <row r="4" spans="1:6" s="1" customFormat="1" ht="38.25">
      <c r="A4" s="39" t="s">
        <v>14</v>
      </c>
      <c r="B4" s="38" t="s">
        <v>7</v>
      </c>
      <c r="D4" s="20"/>
      <c r="F4" s="8"/>
    </row>
    <row r="5" spans="1:6" s="1" customFormat="1" ht="12.75">
      <c r="A5" s="41" t="s">
        <v>15</v>
      </c>
      <c r="B5" s="38" t="s">
        <v>415</v>
      </c>
      <c r="D5" s="20"/>
      <c r="F5" s="8"/>
    </row>
    <row r="6" spans="1:6" s="1" customFormat="1" ht="12.75">
      <c r="A6" s="3"/>
      <c r="D6" s="20"/>
      <c r="F6" s="8"/>
    </row>
    <row r="7" spans="1:6" s="1" customFormat="1" ht="12.75">
      <c r="A7" s="41" t="s">
        <v>17</v>
      </c>
      <c r="B7" s="42"/>
      <c r="D7" s="20"/>
      <c r="F7" s="8"/>
    </row>
    <row r="8" spans="1:6" s="1" customFormat="1" ht="12.75">
      <c r="A8" s="3"/>
      <c r="D8" s="20"/>
      <c r="F8" s="8"/>
    </row>
    <row r="9" spans="1:6" s="1" customFormat="1" ht="12.75">
      <c r="A9" s="41" t="s">
        <v>18</v>
      </c>
      <c r="B9" s="38" t="s">
        <v>194</v>
      </c>
      <c r="D9" s="20"/>
      <c r="F9" s="8"/>
    </row>
    <row r="10" spans="1:6" s="1" customFormat="1" ht="12.75">
      <c r="A10" s="11"/>
      <c r="D10" s="20"/>
      <c r="F10" s="8"/>
    </row>
    <row r="11" spans="1:6" s="1" customFormat="1" ht="12.75">
      <c r="A11" s="43" t="s">
        <v>4</v>
      </c>
      <c r="B11" s="38" t="s">
        <v>376</v>
      </c>
      <c r="D11" s="20"/>
      <c r="F11" s="8"/>
    </row>
    <row r="12" spans="1:6" s="1" customFormat="1" ht="12.75" hidden="1">
      <c r="A12" s="12"/>
      <c r="D12" s="20"/>
      <c r="F12" s="8"/>
    </row>
    <row r="13" spans="1:6" s="1" customFormat="1" ht="12.75">
      <c r="A13" s="4"/>
      <c r="D13" s="20"/>
      <c r="F13" s="8"/>
    </row>
    <row r="14" spans="1:6" s="1" customFormat="1" ht="12.75">
      <c r="A14" s="44" t="s">
        <v>360</v>
      </c>
      <c r="D14" s="20"/>
      <c r="E14" s="27"/>
      <c r="F14" s="8"/>
    </row>
    <row r="15" spans="1:7" s="1" customFormat="1" ht="25.5">
      <c r="A15" s="45" t="s">
        <v>416</v>
      </c>
      <c r="B15" s="42" t="s">
        <v>195</v>
      </c>
      <c r="C15" s="117"/>
      <c r="D15" s="114"/>
      <c r="E15" s="16"/>
      <c r="F15" s="104"/>
      <c r="G15" s="18"/>
    </row>
    <row r="16" spans="1:7" s="1" customFormat="1" ht="24.75" customHeight="1">
      <c r="A16" s="45" t="s">
        <v>351</v>
      </c>
      <c r="B16" s="38"/>
      <c r="C16" s="146">
        <v>25</v>
      </c>
      <c r="D16" s="20"/>
      <c r="F16" s="15"/>
      <c r="G16" s="18"/>
    </row>
    <row r="17" spans="1:7" s="1" customFormat="1" ht="12.75" hidden="1">
      <c r="A17" s="4"/>
      <c r="C17" s="16"/>
      <c r="D17" s="28"/>
      <c r="E17" s="16"/>
      <c r="F17" s="15"/>
      <c r="G17" s="19"/>
    </row>
    <row r="18" spans="1:7" s="1" customFormat="1" ht="12.75" hidden="1">
      <c r="A18" s="4"/>
      <c r="C18" s="16"/>
      <c r="D18" s="28"/>
      <c r="E18" s="16"/>
      <c r="F18" s="14"/>
      <c r="G18" s="29"/>
    </row>
    <row r="19" spans="1:7" s="1" customFormat="1" ht="12.75" hidden="1">
      <c r="A19" s="4"/>
      <c r="D19" s="20"/>
      <c r="F19" s="14"/>
      <c r="G19" s="29"/>
    </row>
    <row r="20" spans="1:6" s="1" customFormat="1" ht="12.75" hidden="1">
      <c r="A20" s="4"/>
      <c r="D20" s="20"/>
      <c r="F20" s="8"/>
    </row>
    <row r="21" spans="1:6" s="1" customFormat="1" ht="12.75" hidden="1">
      <c r="A21" s="6"/>
      <c r="D21" s="20"/>
      <c r="F21" s="14"/>
    </row>
    <row r="22" spans="1:6" s="1" customFormat="1" ht="25.5">
      <c r="A22" s="47" t="s">
        <v>253</v>
      </c>
      <c r="B22" s="48" t="s">
        <v>361</v>
      </c>
      <c r="D22" s="20"/>
      <c r="F22" s="8"/>
    </row>
    <row r="23" spans="1:6" s="1" customFormat="1" ht="12.75">
      <c r="A23" s="55"/>
      <c r="B23" s="118" t="s">
        <v>8</v>
      </c>
      <c r="D23" s="20"/>
      <c r="F23" s="8"/>
    </row>
    <row r="24" spans="1:6" s="1" customFormat="1" ht="12.75">
      <c r="A24" s="2"/>
      <c r="B24" s="49" t="s">
        <v>336</v>
      </c>
      <c r="D24" s="20"/>
      <c r="F24" s="8"/>
    </row>
    <row r="25" spans="1:6" s="1" customFormat="1" ht="12.75">
      <c r="A25" s="2"/>
      <c r="B25" s="49" t="s">
        <v>352</v>
      </c>
      <c r="D25" s="20"/>
      <c r="F25" s="8"/>
    </row>
    <row r="26" spans="1:6" s="1" customFormat="1" ht="12.75">
      <c r="A26" s="2"/>
      <c r="B26" s="49" t="s">
        <v>337</v>
      </c>
      <c r="D26" s="20"/>
      <c r="F26" s="8"/>
    </row>
    <row r="27" spans="1:6" s="1" customFormat="1" ht="12.75">
      <c r="A27" s="2"/>
      <c r="B27" s="49" t="s">
        <v>338</v>
      </c>
      <c r="D27" s="20"/>
      <c r="F27" s="8"/>
    </row>
    <row r="28" spans="1:6" s="1" customFormat="1" ht="12.75" hidden="1">
      <c r="A28" s="2"/>
      <c r="B28" s="5" t="s">
        <v>340</v>
      </c>
      <c r="D28" s="20"/>
      <c r="F28" s="8"/>
    </row>
    <row r="29" spans="1:6" s="1" customFormat="1" ht="12.75">
      <c r="A29" s="2"/>
      <c r="B29" s="5" t="s">
        <v>341</v>
      </c>
      <c r="D29" s="20"/>
      <c r="F29" s="8"/>
    </row>
    <row r="30" spans="1:6" s="1" customFormat="1" ht="12.75">
      <c r="A30" s="36"/>
      <c r="B30" s="50" t="s">
        <v>417</v>
      </c>
      <c r="D30" s="20"/>
      <c r="F30" s="8"/>
    </row>
    <row r="31" spans="1:6" s="1" customFormat="1" ht="12.75">
      <c r="A31" s="3"/>
      <c r="D31" s="20"/>
      <c r="F31" s="8"/>
    </row>
    <row r="32" spans="1:6" s="1" customFormat="1" ht="12.75">
      <c r="A32" s="3"/>
      <c r="B32" s="3"/>
      <c r="D32" s="20"/>
      <c r="F32" s="8"/>
    </row>
    <row r="33" spans="1:7" s="1" customFormat="1" ht="12.75">
      <c r="A33" s="47" t="s">
        <v>19</v>
      </c>
      <c r="B33" s="35" t="s">
        <v>377</v>
      </c>
      <c r="D33" s="20"/>
      <c r="E33" s="30"/>
      <c r="F33" s="8"/>
      <c r="G33" s="1" t="s">
        <v>125</v>
      </c>
    </row>
    <row r="34" spans="1:7" s="1" customFormat="1" ht="12.75">
      <c r="A34" s="2"/>
      <c r="B34" s="5" t="s">
        <v>58</v>
      </c>
      <c r="D34" s="20"/>
      <c r="F34" s="15"/>
      <c r="G34" s="19"/>
    </row>
    <row r="35" spans="1:7" s="1" customFormat="1" ht="12.75">
      <c r="A35" s="2"/>
      <c r="B35" s="5" t="s">
        <v>103</v>
      </c>
      <c r="D35" s="20"/>
      <c r="F35" s="15"/>
      <c r="G35" s="19"/>
    </row>
    <row r="36" spans="1:7" s="1" customFormat="1" ht="12.75">
      <c r="A36" s="2"/>
      <c r="B36" s="5" t="s">
        <v>393</v>
      </c>
      <c r="D36" s="20"/>
      <c r="F36" s="8"/>
      <c r="G36" s="1" t="s">
        <v>126</v>
      </c>
    </row>
    <row r="37" spans="1:6" s="1" customFormat="1" ht="12.75">
      <c r="A37" s="51"/>
      <c r="B37" s="5"/>
      <c r="D37" s="20"/>
      <c r="F37" s="14"/>
    </row>
    <row r="38" spans="1:8" s="1" customFormat="1" ht="12.75">
      <c r="A38" s="52" t="s">
        <v>301</v>
      </c>
      <c r="B38" s="53"/>
      <c r="D38" s="111">
        <v>89772.22</v>
      </c>
      <c r="F38" s="14"/>
      <c r="H38" s="109"/>
    </row>
    <row r="39" spans="1:6" s="1" customFormat="1" ht="12.75">
      <c r="A39" s="10"/>
      <c r="D39" s="20"/>
      <c r="F39" s="8"/>
    </row>
    <row r="40" spans="1:6" s="1" customFormat="1" ht="12.75">
      <c r="A40" s="34" t="s">
        <v>365</v>
      </c>
      <c r="B40" s="35"/>
      <c r="D40" s="20"/>
      <c r="F40" s="8"/>
    </row>
    <row r="41" spans="1:6" s="1" customFormat="1" ht="12.75">
      <c r="A41" s="54" t="s">
        <v>362</v>
      </c>
      <c r="B41" s="5"/>
      <c r="D41" s="20"/>
      <c r="F41" s="8"/>
    </row>
    <row r="42" spans="1:6" s="1" customFormat="1" ht="12.75" hidden="1">
      <c r="A42" s="55" t="s">
        <v>304</v>
      </c>
      <c r="B42" s="5"/>
      <c r="D42" s="20"/>
      <c r="F42" s="8"/>
    </row>
    <row r="43" spans="1:6" s="1" customFormat="1" ht="12.75" hidden="1">
      <c r="A43" s="2" t="s">
        <v>305</v>
      </c>
      <c r="B43" s="5" t="s">
        <v>334</v>
      </c>
      <c r="D43" s="20"/>
      <c r="F43" s="8"/>
    </row>
    <row r="44" spans="1:6" s="1" customFormat="1" ht="12.75" hidden="1">
      <c r="A44" s="2" t="s">
        <v>306</v>
      </c>
      <c r="B44" s="5"/>
      <c r="D44" s="20"/>
      <c r="F44" s="8"/>
    </row>
    <row r="45" spans="1:6" s="1" customFormat="1" ht="12.75" hidden="1">
      <c r="A45" s="2" t="s">
        <v>307</v>
      </c>
      <c r="B45" s="5" t="s">
        <v>335</v>
      </c>
      <c r="D45" s="20"/>
      <c r="F45" s="8"/>
    </row>
    <row r="46" spans="1:6" s="1" customFormat="1" ht="12.75" hidden="1">
      <c r="A46" s="55" t="s">
        <v>308</v>
      </c>
      <c r="B46" s="5"/>
      <c r="D46" s="20"/>
      <c r="F46" s="8"/>
    </row>
    <row r="47" spans="1:6" s="1" customFormat="1" ht="25.5">
      <c r="A47" s="2" t="s">
        <v>309</v>
      </c>
      <c r="B47" s="5" t="s">
        <v>290</v>
      </c>
      <c r="D47" s="20"/>
      <c r="F47" s="8"/>
    </row>
    <row r="48" spans="1:6" s="1" customFormat="1" ht="12.75" hidden="1">
      <c r="A48" s="56" t="s">
        <v>261</v>
      </c>
      <c r="B48" s="5"/>
      <c r="D48" s="20"/>
      <c r="F48" s="8"/>
    </row>
    <row r="49" spans="1:6" s="1" customFormat="1" ht="12.75" hidden="1">
      <c r="A49" s="2" t="s">
        <v>310</v>
      </c>
      <c r="B49" s="5"/>
      <c r="C49" s="16"/>
      <c r="D49" s="28"/>
      <c r="E49" s="16"/>
      <c r="F49" s="8"/>
    </row>
    <row r="50" spans="1:6" s="1" customFormat="1" ht="12.75">
      <c r="A50" s="57" t="s">
        <v>262</v>
      </c>
      <c r="B50" s="5" t="s">
        <v>344</v>
      </c>
      <c r="D50" s="20"/>
      <c r="F50" s="8"/>
    </row>
    <row r="51" spans="1:6" s="1" customFormat="1" ht="12.75">
      <c r="A51" s="57" t="s">
        <v>342</v>
      </c>
      <c r="B51" s="5" t="s">
        <v>366</v>
      </c>
      <c r="D51" s="20"/>
      <c r="F51" s="8"/>
    </row>
    <row r="52" spans="1:6" s="1" customFormat="1" ht="12.75" hidden="1">
      <c r="A52" s="57" t="s">
        <v>263</v>
      </c>
      <c r="B52" s="5"/>
      <c r="D52" s="20"/>
      <c r="F52" s="8"/>
    </row>
    <row r="53" spans="1:6" s="1" customFormat="1" ht="12.75" hidden="1">
      <c r="A53" s="57" t="s">
        <v>264</v>
      </c>
      <c r="B53" s="5"/>
      <c r="D53" s="20"/>
      <c r="F53" s="8"/>
    </row>
    <row r="54" spans="1:6" s="1" customFormat="1" ht="12.75">
      <c r="A54" s="57" t="s">
        <v>265</v>
      </c>
      <c r="B54" s="5" t="s">
        <v>343</v>
      </c>
      <c r="D54" s="20"/>
      <c r="F54" s="8"/>
    </row>
    <row r="55" spans="1:6" s="1" customFormat="1" ht="12.75">
      <c r="A55" s="57"/>
      <c r="B55" s="5" t="s">
        <v>418</v>
      </c>
      <c r="D55" s="20"/>
      <c r="F55" s="8"/>
    </row>
    <row r="56" spans="1:6" s="1" customFormat="1" ht="12.75">
      <c r="A56" s="58" t="s">
        <v>266</v>
      </c>
      <c r="B56" s="53" t="s">
        <v>363</v>
      </c>
      <c r="D56" s="20"/>
      <c r="F56" s="8"/>
    </row>
    <row r="57" spans="1:6" s="1" customFormat="1" ht="12.75">
      <c r="A57" s="3"/>
      <c r="D57" s="20"/>
      <c r="F57" s="8"/>
    </row>
    <row r="58" spans="1:6" s="1" customFormat="1" ht="12.75">
      <c r="A58" s="47" t="s">
        <v>357</v>
      </c>
      <c r="B58" s="35"/>
      <c r="D58" s="20"/>
      <c r="F58" s="8"/>
    </row>
    <row r="59" spans="1:6" s="1" customFormat="1" ht="12.75" hidden="1">
      <c r="A59" s="2"/>
      <c r="B59" s="5"/>
      <c r="D59" s="20"/>
      <c r="F59" s="8"/>
    </row>
    <row r="60" spans="1:6" s="1" customFormat="1" ht="12.75">
      <c r="A60" s="56"/>
      <c r="B60" s="5"/>
      <c r="D60" s="20"/>
      <c r="F60" s="8"/>
    </row>
    <row r="61" spans="1:6" s="1" customFormat="1" ht="12.75" hidden="1">
      <c r="A61" s="55"/>
      <c r="B61" s="5"/>
      <c r="D61" s="20"/>
      <c r="F61" s="8"/>
    </row>
    <row r="62" spans="1:6" s="1" customFormat="1" ht="12.75">
      <c r="A62" s="62" t="s">
        <v>353</v>
      </c>
      <c r="B62" s="63" t="s">
        <v>348</v>
      </c>
      <c r="D62" s="20"/>
      <c r="E62" s="109"/>
      <c r="F62" s="8"/>
    </row>
    <row r="63" spans="1:7" s="1" customFormat="1" ht="25.5" hidden="1">
      <c r="A63" s="2" t="s">
        <v>163</v>
      </c>
      <c r="B63" s="5"/>
      <c r="D63" s="20"/>
      <c r="F63" s="14">
        <f>(330760.47-11620.28)*2+63828.04</f>
        <v>702108.4199999999</v>
      </c>
      <c r="G63" s="1" t="s">
        <v>225</v>
      </c>
    </row>
    <row r="64" spans="1:7" s="1" customFormat="1" ht="25.5" hidden="1">
      <c r="A64" s="2" t="s">
        <v>117</v>
      </c>
      <c r="B64" s="5"/>
      <c r="D64" s="20"/>
      <c r="F64" s="14">
        <f>(80080.24+5386.85)*2-(3671.69*2)+16359.08</f>
        <v>179949.88</v>
      </c>
      <c r="G64" s="1" t="s">
        <v>226</v>
      </c>
    </row>
    <row r="65" spans="1:7" s="1" customFormat="1" ht="25.5" hidden="1">
      <c r="A65" s="2" t="s">
        <v>164</v>
      </c>
      <c r="B65" s="5"/>
      <c r="D65" s="20"/>
      <c r="F65" s="14">
        <f>(22930.69*2)-(1492.88*2)+4287.56</f>
        <v>47163.17999999999</v>
      </c>
      <c r="G65" s="1" t="s">
        <v>227</v>
      </c>
    </row>
    <row r="66" spans="1:6" s="1" customFormat="1" ht="12.75" hidden="1">
      <c r="A66" s="2"/>
      <c r="B66" s="5"/>
      <c r="D66" s="20"/>
      <c r="F66" s="8"/>
    </row>
    <row r="67" spans="1:6" s="1" customFormat="1" ht="12.75" hidden="1">
      <c r="A67" s="2"/>
      <c r="B67" s="5"/>
      <c r="D67" s="20"/>
      <c r="F67" s="8"/>
    </row>
    <row r="68" spans="1:6" s="1" customFormat="1" ht="12.75" hidden="1">
      <c r="A68" s="55" t="s">
        <v>381</v>
      </c>
      <c r="B68" s="64"/>
      <c r="D68" s="20"/>
      <c r="F68" s="8"/>
    </row>
    <row r="69" spans="1:6" s="1" customFormat="1" ht="12.75" hidden="1">
      <c r="A69" s="55"/>
      <c r="B69" s="64"/>
      <c r="D69" s="20"/>
      <c r="F69" s="8"/>
    </row>
    <row r="70" spans="1:6" s="1" customFormat="1" ht="12.75" hidden="1">
      <c r="A70" s="2" t="s">
        <v>173</v>
      </c>
      <c r="B70" s="5"/>
      <c r="D70" s="20"/>
      <c r="F70" s="14"/>
    </row>
    <row r="71" spans="1:6" s="1" customFormat="1" ht="12.75" hidden="1">
      <c r="A71" s="2" t="s">
        <v>174</v>
      </c>
      <c r="B71" s="5"/>
      <c r="D71" s="20"/>
      <c r="F71" s="14"/>
    </row>
    <row r="72" spans="1:6" s="1" customFormat="1" ht="12.75" hidden="1">
      <c r="A72" s="51"/>
      <c r="B72" s="5"/>
      <c r="D72" s="20"/>
      <c r="F72" s="14"/>
    </row>
    <row r="73" spans="1:6" s="1" customFormat="1" ht="12.75" hidden="1">
      <c r="A73" s="2"/>
      <c r="B73" s="5"/>
      <c r="D73" s="20"/>
      <c r="F73" s="8"/>
    </row>
    <row r="74" spans="1:6" s="1" customFormat="1" ht="12.75">
      <c r="A74" s="2" t="s">
        <v>46</v>
      </c>
      <c r="B74" s="5" t="s">
        <v>47</v>
      </c>
      <c r="D74" s="20"/>
      <c r="F74" s="8"/>
    </row>
    <row r="75" spans="1:8" s="1" customFormat="1" ht="12.75">
      <c r="A75" s="52" t="s">
        <v>224</v>
      </c>
      <c r="B75" s="53"/>
      <c r="D75" s="111">
        <v>50722.45</v>
      </c>
      <c r="F75" s="8"/>
      <c r="H75" s="109"/>
    </row>
    <row r="76" spans="1:6" s="1" customFormat="1" ht="12.75">
      <c r="A76" s="11"/>
      <c r="D76" s="20"/>
      <c r="F76" s="8"/>
    </row>
    <row r="77" spans="1:6" s="1" customFormat="1" ht="12.75" customHeight="1" hidden="1">
      <c r="A77" s="11"/>
      <c r="D77" s="20"/>
      <c r="F77" s="8"/>
    </row>
    <row r="78" spans="1:6" s="1" customFormat="1" ht="12.75" customHeight="1">
      <c r="A78" s="47" t="s">
        <v>399</v>
      </c>
      <c r="B78" s="35"/>
      <c r="D78" s="20"/>
      <c r="F78" s="8"/>
    </row>
    <row r="79" spans="1:6" s="19" customFormat="1" ht="12" customHeight="1">
      <c r="A79" s="59" t="s">
        <v>358</v>
      </c>
      <c r="B79" s="60" t="s">
        <v>48</v>
      </c>
      <c r="D79" s="20"/>
      <c r="F79" s="104"/>
    </row>
    <row r="80" spans="1:6" s="1" customFormat="1" ht="12" customHeight="1">
      <c r="A80" s="2"/>
      <c r="B80" s="5"/>
      <c r="D80" s="20"/>
      <c r="F80" s="105"/>
    </row>
    <row r="81" spans="1:7" s="1" customFormat="1" ht="12" customHeight="1">
      <c r="A81" s="2" t="s">
        <v>359</v>
      </c>
      <c r="B81" s="5" t="s">
        <v>204</v>
      </c>
      <c r="C81" s="31"/>
      <c r="D81" s="32"/>
      <c r="E81" s="31"/>
      <c r="F81" s="104"/>
      <c r="G81" s="148" t="s">
        <v>111</v>
      </c>
    </row>
    <row r="82" spans="1:7" s="19" customFormat="1" ht="12" customHeight="1">
      <c r="A82" s="59"/>
      <c r="B82" s="60" t="s">
        <v>205</v>
      </c>
      <c r="D82" s="20"/>
      <c r="F82" s="104"/>
      <c r="G82" s="150" t="s">
        <v>316</v>
      </c>
    </row>
    <row r="83" spans="1:7" s="19" customFormat="1" ht="12" customHeight="1">
      <c r="A83" s="59"/>
      <c r="B83" s="60" t="s">
        <v>49</v>
      </c>
      <c r="D83" s="20"/>
      <c r="F83" s="104"/>
      <c r="G83" s="148" t="s">
        <v>110</v>
      </c>
    </row>
    <row r="84" spans="1:7" s="19" customFormat="1" ht="12" customHeight="1">
      <c r="A84" s="59"/>
      <c r="B84" s="60" t="s">
        <v>209</v>
      </c>
      <c r="D84" s="20"/>
      <c r="F84" s="104"/>
      <c r="G84" s="19" t="s">
        <v>250</v>
      </c>
    </row>
    <row r="85" spans="1:7" s="19" customFormat="1" ht="12" customHeight="1">
      <c r="A85" s="59"/>
      <c r="B85" s="60" t="s">
        <v>50</v>
      </c>
      <c r="D85" s="20"/>
      <c r="F85" s="104"/>
      <c r="G85" s="148" t="s">
        <v>112</v>
      </c>
    </row>
    <row r="86" spans="1:8" s="1" customFormat="1" ht="12.75">
      <c r="A86" s="52" t="s">
        <v>224</v>
      </c>
      <c r="B86" s="53"/>
      <c r="D86" s="111">
        <v>19490.4</v>
      </c>
      <c r="F86" s="14"/>
      <c r="H86" s="16"/>
    </row>
    <row r="87" spans="1:6" s="1" customFormat="1" ht="12.75" hidden="1">
      <c r="A87" s="11" t="s">
        <v>158</v>
      </c>
      <c r="D87" s="20"/>
      <c r="F87" s="8"/>
    </row>
    <row r="88" spans="1:6" s="1" customFormat="1" ht="12.75" hidden="1">
      <c r="A88" s="11"/>
      <c r="B88" s="1" t="s">
        <v>349</v>
      </c>
      <c r="D88" s="20"/>
      <c r="F88" s="8"/>
    </row>
    <row r="89" spans="1:6" s="1" customFormat="1" ht="12.75" hidden="1">
      <c r="A89" s="3" t="s">
        <v>160</v>
      </c>
      <c r="D89" s="20"/>
      <c r="F89" s="8"/>
    </row>
    <row r="90" spans="1:6" s="1" customFormat="1" ht="12.75" hidden="1">
      <c r="A90" s="3" t="s">
        <v>161</v>
      </c>
      <c r="D90" s="20"/>
      <c r="F90" s="8"/>
    </row>
    <row r="91" spans="1:7" s="1" customFormat="1" ht="12.75" hidden="1">
      <c r="A91" s="3" t="s">
        <v>382</v>
      </c>
      <c r="D91" s="20"/>
      <c r="F91" s="14">
        <f>53.3*2+3</f>
        <v>109.6</v>
      </c>
      <c r="G91" s="1" t="s">
        <v>383</v>
      </c>
    </row>
    <row r="92" spans="1:7" s="19" customFormat="1" ht="12.75" hidden="1">
      <c r="A92" s="18" t="s">
        <v>159</v>
      </c>
      <c r="D92" s="20"/>
      <c r="F92" s="15">
        <f>14235.51*2+854.13</f>
        <v>29325.15</v>
      </c>
      <c r="G92" s="19" t="s">
        <v>384</v>
      </c>
    </row>
    <row r="93" spans="1:6" s="1" customFormat="1" ht="12.75" hidden="1">
      <c r="A93" s="3" t="s">
        <v>162</v>
      </c>
      <c r="D93" s="20"/>
      <c r="F93" s="8"/>
    </row>
    <row r="94" spans="1:6" s="1" customFormat="1" ht="12.75" hidden="1">
      <c r="A94" s="6" t="s">
        <v>224</v>
      </c>
      <c r="D94" s="20"/>
      <c r="F94" s="14">
        <f>SUM(F89:F93)</f>
        <v>29434.75</v>
      </c>
    </row>
    <row r="95" spans="1:6" s="1" customFormat="1" ht="12.75" hidden="1">
      <c r="A95" s="3"/>
      <c r="D95" s="20"/>
      <c r="F95" s="8"/>
    </row>
    <row r="96" spans="1:6" s="1" customFormat="1" ht="12.75">
      <c r="A96" s="3"/>
      <c r="D96" s="20"/>
      <c r="F96" s="8"/>
    </row>
    <row r="97" spans="1:6" s="1" customFormat="1" ht="25.5">
      <c r="A97" s="47" t="s">
        <v>385</v>
      </c>
      <c r="B97" s="35"/>
      <c r="D97" s="20"/>
      <c r="F97" s="8"/>
    </row>
    <row r="98" spans="1:6" s="1" customFormat="1" ht="12.75" hidden="1">
      <c r="A98" s="55"/>
      <c r="B98" s="5"/>
      <c r="D98" s="20"/>
      <c r="F98" s="8"/>
    </row>
    <row r="99" spans="1:7" s="1" customFormat="1" ht="25.5" hidden="1">
      <c r="A99" s="62" t="s">
        <v>28</v>
      </c>
      <c r="B99" s="5" t="s">
        <v>350</v>
      </c>
      <c r="D99" s="20"/>
      <c r="F99" s="103">
        <v>165420</v>
      </c>
      <c r="G99" s="1" t="s">
        <v>260</v>
      </c>
    </row>
    <row r="100" spans="1:7" s="1" customFormat="1" ht="12.75" hidden="1">
      <c r="A100" s="56"/>
      <c r="B100" s="5"/>
      <c r="D100" s="20"/>
      <c r="F100" s="14">
        <f>(50405.61*2+3024)*0.7</f>
        <v>72684.654</v>
      </c>
      <c r="G100" s="1" t="s">
        <v>228</v>
      </c>
    </row>
    <row r="101" spans="1:7" s="1" customFormat="1" ht="25.5" hidden="1">
      <c r="A101" s="56"/>
      <c r="B101" s="5"/>
      <c r="D101" s="20"/>
      <c r="F101" s="14">
        <f>(22838*2+1370)*0.7</f>
        <v>32932.2</v>
      </c>
      <c r="G101" s="1" t="s">
        <v>229</v>
      </c>
    </row>
    <row r="102" spans="1:7" s="1" customFormat="1" ht="25.5" hidden="1">
      <c r="A102" s="56"/>
      <c r="B102" s="5"/>
      <c r="D102" s="20"/>
      <c r="F102" s="14">
        <f>(26286.81*2+1577.21)*0.7</f>
        <v>37905.581</v>
      </c>
      <c r="G102" s="1" t="s">
        <v>67</v>
      </c>
    </row>
    <row r="103" spans="1:6" s="1" customFormat="1" ht="12.75" hidden="1">
      <c r="A103" s="65" t="s">
        <v>295</v>
      </c>
      <c r="B103" s="5"/>
      <c r="D103" s="20"/>
      <c r="F103" s="14">
        <f>SUM(F100:F102)</f>
        <v>143522.435</v>
      </c>
    </row>
    <row r="104" spans="1:6" s="1" customFormat="1" ht="12.75" hidden="1">
      <c r="A104" s="2"/>
      <c r="B104" s="5"/>
      <c r="D104" s="20"/>
      <c r="F104" s="8"/>
    </row>
    <row r="105" spans="1:6" s="1" customFormat="1" ht="12.75">
      <c r="A105" s="85" t="s">
        <v>28</v>
      </c>
      <c r="B105" s="35"/>
      <c r="D105" s="20"/>
      <c r="F105" s="8"/>
    </row>
    <row r="106" spans="1:7" s="1" customFormat="1" ht="12" customHeight="1">
      <c r="A106" s="56"/>
      <c r="B106" s="97" t="s">
        <v>72</v>
      </c>
      <c r="D106" s="20"/>
      <c r="F106" s="105"/>
      <c r="G106" s="148" t="s">
        <v>146</v>
      </c>
    </row>
    <row r="107" spans="1:7" s="1" customFormat="1" ht="12" customHeight="1">
      <c r="A107" s="56"/>
      <c r="B107" s="97" t="s">
        <v>206</v>
      </c>
      <c r="D107" s="20"/>
      <c r="F107" s="136"/>
      <c r="G107" s="148" t="s">
        <v>140</v>
      </c>
    </row>
    <row r="108" spans="1:7" s="1" customFormat="1" ht="12" customHeight="1">
      <c r="A108" s="56"/>
      <c r="B108" s="97" t="s">
        <v>207</v>
      </c>
      <c r="D108" s="20"/>
      <c r="F108" s="136"/>
      <c r="G108" s="148" t="s">
        <v>141</v>
      </c>
    </row>
    <row r="109" spans="1:7" s="1" customFormat="1" ht="12" customHeight="1">
      <c r="A109" s="56"/>
      <c r="B109" s="97" t="s">
        <v>419</v>
      </c>
      <c r="D109" s="20"/>
      <c r="F109" s="136"/>
      <c r="G109" s="148" t="s">
        <v>144</v>
      </c>
    </row>
    <row r="110" spans="1:6" s="1" customFormat="1" ht="12" customHeight="1">
      <c r="A110" s="62" t="s">
        <v>29</v>
      </c>
      <c r="C110" s="57"/>
      <c r="D110" s="20"/>
      <c r="F110" s="135"/>
    </row>
    <row r="111" spans="1:7" s="1" customFormat="1" ht="12" customHeight="1">
      <c r="A111" s="62"/>
      <c r="B111" s="5" t="s">
        <v>367</v>
      </c>
      <c r="D111" s="20"/>
      <c r="E111" s="109"/>
      <c r="F111" s="144"/>
      <c r="G111" s="148" t="s">
        <v>311</v>
      </c>
    </row>
    <row r="112" spans="1:7" s="1" customFormat="1" ht="12" customHeight="1">
      <c r="A112" s="51"/>
      <c r="B112" s="5" t="s">
        <v>364</v>
      </c>
      <c r="D112" s="20"/>
      <c r="E112" s="109"/>
      <c r="F112" s="105"/>
      <c r="G112" s="148" t="s">
        <v>312</v>
      </c>
    </row>
    <row r="113" spans="1:8" s="1" customFormat="1" ht="12.75">
      <c r="A113" s="66" t="s">
        <v>224</v>
      </c>
      <c r="B113" s="53"/>
      <c r="D113" s="111">
        <v>12621.24</v>
      </c>
      <c r="F113" s="14"/>
      <c r="H113" s="109"/>
    </row>
    <row r="114" spans="1:6" s="1" customFormat="1" ht="12.75">
      <c r="A114" s="3"/>
      <c r="D114" s="20"/>
      <c r="F114" s="14"/>
    </row>
    <row r="115" spans="1:6" s="1" customFormat="1" ht="12.75">
      <c r="A115" s="47" t="s">
        <v>386</v>
      </c>
      <c r="B115" s="35"/>
      <c r="D115" s="20"/>
      <c r="F115" s="14"/>
    </row>
    <row r="116" spans="1:7" s="1" customFormat="1" ht="12" customHeight="1">
      <c r="A116" s="56"/>
      <c r="B116" s="97" t="s">
        <v>293</v>
      </c>
      <c r="D116" s="20"/>
      <c r="F116" s="105"/>
      <c r="G116" s="1" t="s">
        <v>251</v>
      </c>
    </row>
    <row r="117" spans="1:7" s="1" customFormat="1" ht="12" customHeight="1">
      <c r="A117" s="56"/>
      <c r="B117" s="97" t="s">
        <v>294</v>
      </c>
      <c r="D117" s="20"/>
      <c r="F117" s="105"/>
      <c r="G117" s="1" t="s">
        <v>252</v>
      </c>
    </row>
    <row r="118" spans="1:6" s="1" customFormat="1" ht="12.75">
      <c r="A118" s="102" t="s">
        <v>224</v>
      </c>
      <c r="B118" s="53"/>
      <c r="D118" s="111">
        <v>3864</v>
      </c>
      <c r="F118" s="14"/>
    </row>
    <row r="119" spans="1:6" s="1" customFormat="1" ht="12.75">
      <c r="A119" s="21"/>
      <c r="D119" s="20"/>
      <c r="F119" s="14"/>
    </row>
    <row r="120" spans="1:6" s="1" customFormat="1" ht="12.75">
      <c r="A120" s="47" t="s">
        <v>175</v>
      </c>
      <c r="B120" s="35"/>
      <c r="D120" s="20"/>
      <c r="F120" s="8"/>
    </row>
    <row r="121" spans="1:7" s="1" customFormat="1" ht="12" customHeight="1">
      <c r="A121" s="2"/>
      <c r="B121" s="49" t="s">
        <v>63</v>
      </c>
      <c r="D121" s="20"/>
      <c r="F121" s="105"/>
      <c r="G121" s="1" t="s">
        <v>220</v>
      </c>
    </row>
    <row r="122" spans="1:7" s="1" customFormat="1" ht="12" customHeight="1">
      <c r="A122" s="2"/>
      <c r="B122" s="49" t="s">
        <v>235</v>
      </c>
      <c r="D122" s="20"/>
      <c r="F122" s="105"/>
      <c r="G122" s="1" t="s">
        <v>221</v>
      </c>
    </row>
    <row r="123" spans="1:6" s="1" customFormat="1" ht="12.75">
      <c r="A123" s="52" t="s">
        <v>224</v>
      </c>
      <c r="B123" s="53"/>
      <c r="D123" s="111">
        <v>2173.31</v>
      </c>
      <c r="F123" s="14"/>
    </row>
    <row r="124" spans="1:6" s="1" customFormat="1" ht="12.75">
      <c r="A124" s="3"/>
      <c r="D124" s="20"/>
      <c r="F124" s="8"/>
    </row>
    <row r="125" spans="1:6" s="1" customFormat="1" ht="12.75" hidden="1">
      <c r="A125" s="11" t="s">
        <v>296</v>
      </c>
      <c r="D125" s="20"/>
      <c r="F125" s="8"/>
    </row>
    <row r="126" spans="1:6" s="1" customFormat="1" ht="12.75" hidden="1">
      <c r="A126" s="3"/>
      <c r="D126" s="20"/>
      <c r="F126" s="8"/>
    </row>
    <row r="127" spans="1:6" s="1" customFormat="1" ht="12.75" hidden="1">
      <c r="A127" s="3" t="s">
        <v>297</v>
      </c>
      <c r="D127" s="20"/>
      <c r="F127" s="14"/>
    </row>
    <row r="128" spans="1:6" s="1" customFormat="1" ht="12.75" hidden="1">
      <c r="A128" s="3"/>
      <c r="D128" s="20"/>
      <c r="F128" s="8"/>
    </row>
    <row r="129" spans="1:6" s="1" customFormat="1" ht="12.75" hidden="1">
      <c r="A129" s="11" t="s">
        <v>298</v>
      </c>
      <c r="D129" s="20"/>
      <c r="F129" s="8"/>
    </row>
    <row r="130" spans="1:6" s="1" customFormat="1" ht="12.75" hidden="1">
      <c r="A130" s="3"/>
      <c r="D130" s="20"/>
      <c r="F130" s="8"/>
    </row>
    <row r="131" spans="1:6" s="1" customFormat="1" ht="12.75" hidden="1">
      <c r="A131" s="3" t="s">
        <v>299</v>
      </c>
      <c r="D131" s="20"/>
      <c r="F131" s="14"/>
    </row>
    <row r="132" spans="1:6" s="1" customFormat="1" ht="12.75" hidden="1">
      <c r="A132" s="3"/>
      <c r="D132" s="20"/>
      <c r="F132" s="8"/>
    </row>
    <row r="133" spans="1:6" s="1" customFormat="1" ht="12.75" hidden="1">
      <c r="A133" s="6" t="s">
        <v>300</v>
      </c>
      <c r="D133" s="20"/>
      <c r="F133" s="14"/>
    </row>
    <row r="134" spans="1:6" s="1" customFormat="1" ht="12.75" hidden="1">
      <c r="A134" s="3"/>
      <c r="D134" s="20"/>
      <c r="F134" s="8"/>
    </row>
    <row r="135" spans="1:6" s="1" customFormat="1" ht="12.75" hidden="1">
      <c r="A135" s="6" t="s">
        <v>74</v>
      </c>
      <c r="D135" s="115"/>
      <c r="F135" s="14"/>
    </row>
    <row r="136" spans="1:6" s="1" customFormat="1" ht="12.75" hidden="1">
      <c r="A136" s="3"/>
      <c r="D136" s="20"/>
      <c r="F136" s="8"/>
    </row>
    <row r="137" spans="1:6" s="1" customFormat="1" ht="12.75" hidden="1">
      <c r="A137" s="3"/>
      <c r="D137" s="20"/>
      <c r="F137" s="8"/>
    </row>
    <row r="138" spans="1:6" s="1" customFormat="1" ht="12.75" hidden="1">
      <c r="A138" s="3"/>
      <c r="D138" s="20"/>
      <c r="F138" s="8"/>
    </row>
    <row r="139" spans="1:6" s="1" customFormat="1" ht="12.75" hidden="1">
      <c r="A139" s="3"/>
      <c r="B139" s="5"/>
      <c r="D139" s="20"/>
      <c r="F139" s="8"/>
    </row>
    <row r="140" spans="1:6" s="1" customFormat="1" ht="12.75" hidden="1">
      <c r="A140" s="11" t="s">
        <v>0</v>
      </c>
      <c r="B140" s="5"/>
      <c r="D140" s="20"/>
      <c r="F140" s="8"/>
    </row>
    <row r="141" spans="1:6" s="1" customFormat="1" ht="12.75" hidden="1">
      <c r="A141" s="3"/>
      <c r="B141" s="5"/>
      <c r="D141" s="20"/>
      <c r="F141" s="8"/>
    </row>
    <row r="142" spans="1:6" s="1" customFormat="1" ht="12.75" hidden="1">
      <c r="A142" s="3" t="s">
        <v>1</v>
      </c>
      <c r="B142" s="5" t="s">
        <v>2</v>
      </c>
      <c r="D142" s="20"/>
      <c r="F142" s="107"/>
    </row>
    <row r="143" spans="1:6" s="1" customFormat="1" ht="12.75" hidden="1">
      <c r="A143" s="3" t="s">
        <v>159</v>
      </c>
      <c r="B143" s="5"/>
      <c r="D143" s="20"/>
      <c r="F143" s="107"/>
    </row>
    <row r="144" spans="1:6" s="1" customFormat="1" ht="12.75" hidden="1">
      <c r="A144" s="3"/>
      <c r="B144" s="5"/>
      <c r="D144" s="20"/>
      <c r="F144" s="8"/>
    </row>
    <row r="145" spans="1:6" s="1" customFormat="1" ht="12.75" hidden="1">
      <c r="A145" s="6" t="s">
        <v>224</v>
      </c>
      <c r="B145" s="112"/>
      <c r="D145" s="110"/>
      <c r="F145" s="8"/>
    </row>
    <row r="146" ht="12.75">
      <c r="A146" s="67" t="s">
        <v>331</v>
      </c>
    </row>
    <row r="148" ht="12.75">
      <c r="B148" s="3"/>
    </row>
    <row r="149" spans="1:2" ht="12.75">
      <c r="A149" s="68" t="s">
        <v>213</v>
      </c>
      <c r="B149" s="69" t="s">
        <v>16</v>
      </c>
    </row>
    <row r="150" ht="12.75">
      <c r="B150" s="18"/>
    </row>
    <row r="151" ht="12.75">
      <c r="B151" s="18"/>
    </row>
    <row r="152" ht="12.75" hidden="1">
      <c r="B152" s="18"/>
    </row>
    <row r="153" spans="1:2" ht="38.25">
      <c r="A153" s="71" t="s">
        <v>354</v>
      </c>
      <c r="B153" s="132" t="s">
        <v>420</v>
      </c>
    </row>
    <row r="154" ht="12.75" hidden="1">
      <c r="B154" s="18"/>
    </row>
    <row r="155" ht="12.75" hidden="1">
      <c r="B155" s="18"/>
    </row>
    <row r="156" ht="12.75" hidden="1">
      <c r="B156" s="18"/>
    </row>
    <row r="157" ht="12.75" hidden="1">
      <c r="B157" s="18"/>
    </row>
    <row r="158" ht="12.75" hidden="1">
      <c r="B158" s="18"/>
    </row>
    <row r="159" ht="12.75" hidden="1">
      <c r="B159" s="18"/>
    </row>
    <row r="160" ht="12.75" hidden="1">
      <c r="B160" s="18"/>
    </row>
    <row r="161" ht="12.75" hidden="1">
      <c r="B161" s="18"/>
    </row>
    <row r="162" ht="12.75" hidden="1">
      <c r="B162" s="18"/>
    </row>
    <row r="163" spans="1:2" ht="25.5">
      <c r="A163" s="71" t="s">
        <v>232</v>
      </c>
      <c r="B163" s="132" t="s">
        <v>389</v>
      </c>
    </row>
    <row r="164" spans="1:2" ht="25.5" hidden="1">
      <c r="A164" s="39" t="s">
        <v>233</v>
      </c>
      <c r="B164" s="70" t="s">
        <v>356</v>
      </c>
    </row>
    <row r="165" spans="1:2" ht="12.75">
      <c r="A165" s="71" t="s">
        <v>196</v>
      </c>
      <c r="B165" s="18" t="s">
        <v>421</v>
      </c>
    </row>
    <row r="166" spans="1:2" ht="25.5" hidden="1">
      <c r="A166" s="39" t="s">
        <v>234</v>
      </c>
      <c r="B166" s="70" t="s">
        <v>355</v>
      </c>
    </row>
    <row r="167" ht="12.75">
      <c r="B167" s="18"/>
    </row>
    <row r="168" spans="1:2" ht="12.75">
      <c r="A168" s="71" t="s">
        <v>368</v>
      </c>
      <c r="B168" s="132" t="s">
        <v>422</v>
      </c>
    </row>
    <row r="169" ht="12.75">
      <c r="B169" s="18"/>
    </row>
    <row r="170" ht="12.75">
      <c r="A170" s="72" t="s">
        <v>214</v>
      </c>
    </row>
    <row r="171" spans="1:2" ht="12.75">
      <c r="A171" s="73" t="s">
        <v>13</v>
      </c>
      <c r="B171" s="74" t="s">
        <v>424</v>
      </c>
    </row>
    <row r="172" spans="1:2" ht="12.75">
      <c r="A172" s="2"/>
      <c r="B172" s="99"/>
    </row>
    <row r="173" spans="1:2" ht="12.75">
      <c r="A173" s="2"/>
      <c r="B173" s="99"/>
    </row>
    <row r="174" spans="1:2" ht="12.75">
      <c r="A174" s="2" t="s">
        <v>255</v>
      </c>
      <c r="B174" s="99"/>
    </row>
    <row r="175" spans="1:2" ht="15.75" customHeight="1">
      <c r="A175" s="2"/>
      <c r="B175" s="99"/>
    </row>
    <row r="176" spans="1:2" ht="12.75">
      <c r="A176" s="2"/>
      <c r="B176" s="99"/>
    </row>
    <row r="177" spans="1:2" ht="12.75">
      <c r="A177" s="2"/>
      <c r="B177" s="75"/>
    </row>
    <row r="178" spans="1:2" ht="12.75">
      <c r="A178" s="36"/>
      <c r="B178" s="76"/>
    </row>
    <row r="179" ht="12.75" hidden="1"/>
    <row r="180" ht="12.75" hidden="1"/>
    <row r="181" ht="12.75" hidden="1"/>
    <row r="182" ht="12.75" hidden="1"/>
    <row r="183" ht="12.75" hidden="1"/>
    <row r="184" ht="12.75" hidden="1"/>
    <row r="186" spans="1:2" ht="12.75">
      <c r="A186" s="77" t="s">
        <v>274</v>
      </c>
      <c r="B186" s="3"/>
    </row>
    <row r="187" spans="1:2" ht="12.75">
      <c r="A187" s="73" t="s">
        <v>275</v>
      </c>
      <c r="B187" s="78"/>
    </row>
    <row r="188" spans="1:2" ht="12.75">
      <c r="A188" s="2" t="s">
        <v>276</v>
      </c>
      <c r="B188" s="49"/>
    </row>
    <row r="189" spans="1:2" ht="12.75">
      <c r="A189" s="36"/>
      <c r="B189" s="50"/>
    </row>
    <row r="190" ht="12.75" hidden="1">
      <c r="B190" s="3"/>
    </row>
    <row r="191" ht="12.75" hidden="1">
      <c r="B191" s="3"/>
    </row>
    <row r="192" ht="12.75">
      <c r="B192" s="3"/>
    </row>
    <row r="193" spans="1:2" ht="12.75">
      <c r="A193" s="77" t="s">
        <v>277</v>
      </c>
      <c r="B193" s="3"/>
    </row>
    <row r="194" spans="1:2" ht="12.75">
      <c r="A194" s="73" t="s">
        <v>278</v>
      </c>
      <c r="B194" s="78"/>
    </row>
    <row r="195" spans="1:2" ht="12.75" hidden="1">
      <c r="A195" s="2" t="s">
        <v>279</v>
      </c>
      <c r="B195" s="49"/>
    </row>
    <row r="196" spans="1:2" ht="12.75">
      <c r="A196" s="2" t="s">
        <v>280</v>
      </c>
      <c r="B196" s="49"/>
    </row>
    <row r="197" spans="1:2" ht="12.75">
      <c r="A197" s="36" t="s">
        <v>423</v>
      </c>
      <c r="B197" s="50"/>
    </row>
    <row r="198" spans="1:2" ht="12.75" hidden="1">
      <c r="A198" s="3" t="s">
        <v>281</v>
      </c>
      <c r="B198" s="3"/>
    </row>
    <row r="199" spans="1:2" ht="12.75" hidden="1">
      <c r="A199" s="3" t="s">
        <v>282</v>
      </c>
      <c r="B199" s="3"/>
    </row>
    <row r="200" spans="1:2" ht="12.75" hidden="1">
      <c r="A200" s="3" t="s">
        <v>283</v>
      </c>
      <c r="B200" s="3"/>
    </row>
    <row r="201" ht="12.75">
      <c r="B201" s="3"/>
    </row>
    <row r="202" ht="12.75" hidden="1">
      <c r="B202" s="3"/>
    </row>
    <row r="203" spans="1:2" ht="12.75">
      <c r="A203" s="77" t="s">
        <v>284</v>
      </c>
      <c r="B203" s="3"/>
    </row>
    <row r="204" spans="1:2" ht="12.75">
      <c r="A204" s="73" t="s">
        <v>369</v>
      </c>
      <c r="B204" s="79"/>
    </row>
    <row r="205" spans="1:2" ht="12.75" hidden="1">
      <c r="A205" s="2" t="s">
        <v>285</v>
      </c>
      <c r="B205" s="49"/>
    </row>
    <row r="206" spans="1:2" ht="12.75">
      <c r="A206" s="2" t="s">
        <v>370</v>
      </c>
      <c r="B206" s="49"/>
    </row>
    <row r="207" spans="1:2" ht="12.75">
      <c r="A207" s="2" t="s">
        <v>371</v>
      </c>
      <c r="B207" s="49"/>
    </row>
    <row r="208" spans="1:2" ht="12.75" hidden="1">
      <c r="A208" s="2"/>
      <c r="B208" s="49"/>
    </row>
    <row r="209" spans="1:2" ht="25.5">
      <c r="A209" s="2" t="s">
        <v>292</v>
      </c>
      <c r="B209" s="80"/>
    </row>
    <row r="210" ht="12.75">
      <c r="B210" s="23"/>
    </row>
    <row r="211" spans="1:2" ht="12.75">
      <c r="A211" s="77" t="s">
        <v>287</v>
      </c>
      <c r="B211" s="3"/>
    </row>
    <row r="212" spans="1:2" ht="12.75">
      <c r="A212" s="73" t="s">
        <v>259</v>
      </c>
      <c r="B212" s="82"/>
    </row>
    <row r="213" spans="1:2" ht="12.75" hidden="1">
      <c r="A213" s="2" t="s">
        <v>288</v>
      </c>
      <c r="B213" s="49"/>
    </row>
    <row r="214" spans="1:2" ht="12.75">
      <c r="A214" s="2" t="s">
        <v>273</v>
      </c>
      <c r="B214" s="49"/>
    </row>
    <row r="215" spans="1:2" ht="12.75">
      <c r="A215" s="2" t="s">
        <v>73</v>
      </c>
      <c r="B215" s="83"/>
    </row>
    <row r="216" spans="1:2" ht="12.75">
      <c r="A216" s="2" t="s">
        <v>291</v>
      </c>
      <c r="B216" s="49"/>
    </row>
    <row r="217" spans="1:2" ht="12.75">
      <c r="A217" s="36" t="s">
        <v>254</v>
      </c>
      <c r="B217" s="50"/>
    </row>
    <row r="218" ht="12.75" hidden="1">
      <c r="B218" s="3"/>
    </row>
    <row r="219" ht="12.75" hidden="1">
      <c r="B219" s="3"/>
    </row>
    <row r="220" ht="12.75" hidden="1">
      <c r="B220" s="3"/>
    </row>
    <row r="221" ht="12.75" hidden="1">
      <c r="B221" s="3"/>
    </row>
    <row r="222" ht="12.75" hidden="1">
      <c r="B222" s="3"/>
    </row>
    <row r="223" ht="12.75" hidden="1">
      <c r="B223" s="3"/>
    </row>
    <row r="224" ht="12.75" hidden="1">
      <c r="B224" s="3"/>
    </row>
    <row r="225" ht="12.75" hidden="1">
      <c r="B225" s="3"/>
    </row>
    <row r="226" ht="12.75">
      <c r="B226" s="3"/>
    </row>
  </sheetData>
  <printOptions/>
  <pageMargins left="0.7874015748031497" right="0.7874015748031497" top="0.984251968503937" bottom="0.984251968503937" header="0.5118110236220472" footer="0.5118110236220472"/>
  <pageSetup fitToHeight="4" fitToWidth="1" horizontalDpi="600" verticalDpi="600" orientation="landscape" paperSize="9" scale="57" r:id="rId1"/>
  <rowBreaks count="2" manualBreakCount="2">
    <brk id="39" max="6" man="1"/>
    <brk id="12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8"/>
  <sheetViews>
    <sheetView tabSelected="1" workbookViewId="0" topLeftCell="A107">
      <selection activeCell="A148" sqref="A148"/>
    </sheetView>
  </sheetViews>
  <sheetFormatPr defaultColWidth="9.140625" defaultRowHeight="12.75"/>
  <cols>
    <col min="1" max="1" width="55.7109375" style="3" customWidth="1"/>
    <col min="2" max="2" width="65.7109375" style="4" customWidth="1"/>
    <col min="3" max="3" width="9.140625" style="4" customWidth="1"/>
    <col min="4" max="4" width="13.8515625" style="9" customWidth="1"/>
    <col min="5" max="5" width="11.57421875" style="4" hidden="1" customWidth="1"/>
    <col min="6" max="6" width="57.00390625" style="4" hidden="1" customWidth="1"/>
    <col min="7" max="16384" width="9.140625" style="4" customWidth="1"/>
  </cols>
  <sheetData>
    <row r="1" spans="3:5" ht="12.75">
      <c r="C1" s="1"/>
      <c r="D1" s="7"/>
      <c r="E1" s="1"/>
    </row>
    <row r="2" spans="1:4" s="1" customFormat="1" ht="12.75">
      <c r="A2" s="41" t="s">
        <v>331</v>
      </c>
      <c r="B2" s="38" t="s">
        <v>11</v>
      </c>
      <c r="D2" s="7"/>
    </row>
    <row r="3" spans="1:4" s="1" customFormat="1" ht="15.75">
      <c r="A3" s="95" t="s">
        <v>12</v>
      </c>
      <c r="B3" s="86" t="s">
        <v>154</v>
      </c>
      <c r="D3" s="7"/>
    </row>
    <row r="4" spans="1:4" s="1" customFormat="1" ht="63.75">
      <c r="A4" s="36" t="s">
        <v>14</v>
      </c>
      <c r="B4" s="53" t="s">
        <v>155</v>
      </c>
      <c r="D4" s="7"/>
    </row>
    <row r="5" spans="1:4" s="1" customFormat="1" ht="25.5">
      <c r="A5" s="41" t="s">
        <v>15</v>
      </c>
      <c r="B5" s="38" t="s">
        <v>197</v>
      </c>
      <c r="D5" s="7"/>
    </row>
    <row r="6" spans="1:4" s="1" customFormat="1" ht="12.75">
      <c r="A6" s="3"/>
      <c r="D6" s="7"/>
    </row>
    <row r="7" spans="1:4" s="1" customFormat="1" ht="51">
      <c r="A7" s="41" t="s">
        <v>17</v>
      </c>
      <c r="B7" s="38" t="s">
        <v>186</v>
      </c>
      <c r="D7" s="7"/>
    </row>
    <row r="8" spans="1:4" s="1" customFormat="1" ht="12.75">
      <c r="A8" s="3"/>
      <c r="D8" s="7"/>
    </row>
    <row r="9" spans="1:4" s="1" customFormat="1" ht="25.5">
      <c r="A9" s="41" t="s">
        <v>18</v>
      </c>
      <c r="B9" s="38" t="s">
        <v>198</v>
      </c>
      <c r="D9" s="7"/>
    </row>
    <row r="10" spans="1:4" s="1" customFormat="1" ht="12.75">
      <c r="A10" s="11"/>
      <c r="D10" s="7"/>
    </row>
    <row r="11" spans="1:4" s="1" customFormat="1" ht="12.75">
      <c r="A11" s="90" t="s">
        <v>4</v>
      </c>
      <c r="B11" s="35" t="s">
        <v>376</v>
      </c>
      <c r="D11" s="7"/>
    </row>
    <row r="12" spans="1:5" s="1" customFormat="1" ht="12.75">
      <c r="A12" s="88"/>
      <c r="B12" s="99" t="s">
        <v>95</v>
      </c>
      <c r="C12" s="125"/>
      <c r="D12" s="25"/>
      <c r="E12" s="19"/>
    </row>
    <row r="13" spans="1:4" s="1" customFormat="1" ht="12.75" hidden="1">
      <c r="A13" s="88" t="s">
        <v>216</v>
      </c>
      <c r="B13" s="5"/>
      <c r="D13" s="7"/>
    </row>
    <row r="14" spans="1:4" s="1" customFormat="1" ht="12.75" hidden="1">
      <c r="A14" s="88" t="s">
        <v>217</v>
      </c>
      <c r="B14" s="5"/>
      <c r="D14" s="7"/>
    </row>
    <row r="15" spans="1:4" s="1" customFormat="1" ht="12.75">
      <c r="A15" s="89"/>
      <c r="B15" s="100" t="s">
        <v>215</v>
      </c>
      <c r="C15" s="126"/>
      <c r="D15" s="7"/>
    </row>
    <row r="16" spans="1:4" s="1" customFormat="1" ht="12.75">
      <c r="A16" s="3"/>
      <c r="D16" s="7"/>
    </row>
    <row r="17" spans="1:4" s="1" customFormat="1" ht="25.5">
      <c r="A17" s="47" t="s">
        <v>20</v>
      </c>
      <c r="B17" s="48" t="s">
        <v>361</v>
      </c>
      <c r="D17" s="7"/>
    </row>
    <row r="18" spans="1:4" s="1" customFormat="1" ht="12.75">
      <c r="A18" s="55"/>
      <c r="B18" s="49" t="s">
        <v>336</v>
      </c>
      <c r="D18" s="7"/>
    </row>
    <row r="19" spans="1:4" s="1" customFormat="1" ht="12.75">
      <c r="A19" s="55"/>
      <c r="B19" s="49" t="s">
        <v>373</v>
      </c>
      <c r="D19" s="7"/>
    </row>
    <row r="20" spans="1:4" s="1" customFormat="1" ht="12.75">
      <c r="A20" s="55"/>
      <c r="B20" s="49" t="s">
        <v>245</v>
      </c>
      <c r="D20" s="7"/>
    </row>
    <row r="21" spans="1:4" s="1" customFormat="1" ht="12.75">
      <c r="A21" s="55"/>
      <c r="B21" s="49" t="s">
        <v>203</v>
      </c>
      <c r="D21" s="7"/>
    </row>
    <row r="22" spans="1:4" s="1" customFormat="1" ht="12.75">
      <c r="A22" s="55"/>
      <c r="B22" s="49" t="s">
        <v>96</v>
      </c>
      <c r="D22" s="7"/>
    </row>
    <row r="23" spans="1:4" s="1" customFormat="1" ht="12.75">
      <c r="A23" s="55"/>
      <c r="B23" s="49" t="s">
        <v>338</v>
      </c>
      <c r="D23" s="7"/>
    </row>
    <row r="24" spans="1:4" s="1" customFormat="1" ht="12.75">
      <c r="A24" s="55"/>
      <c r="B24" s="5" t="s">
        <v>340</v>
      </c>
      <c r="D24" s="7"/>
    </row>
    <row r="25" spans="1:4" s="1" customFormat="1" ht="12.75">
      <c r="A25" s="55"/>
      <c r="B25" s="5" t="s">
        <v>341</v>
      </c>
      <c r="D25" s="7"/>
    </row>
    <row r="26" spans="1:4" s="1" customFormat="1" ht="12.75">
      <c r="A26" s="91"/>
      <c r="B26" s="50" t="s">
        <v>339</v>
      </c>
      <c r="D26" s="7"/>
    </row>
    <row r="27" spans="1:4" s="1" customFormat="1" ht="12.75">
      <c r="A27" s="11"/>
      <c r="B27" s="3"/>
      <c r="D27" s="7"/>
    </row>
    <row r="28" spans="1:4" s="1" customFormat="1" ht="12.75" hidden="1">
      <c r="A28" s="11"/>
      <c r="D28" s="7"/>
    </row>
    <row r="29" spans="1:4" s="1" customFormat="1" ht="12.75" hidden="1">
      <c r="A29" s="11"/>
      <c r="D29" s="7"/>
    </row>
    <row r="30" spans="1:4" s="1" customFormat="1" ht="12.75" hidden="1">
      <c r="A30" s="11"/>
      <c r="D30" s="7"/>
    </row>
    <row r="31" spans="1:4" s="1" customFormat="1" ht="12.75" hidden="1">
      <c r="A31" s="11"/>
      <c r="D31" s="7"/>
    </row>
    <row r="32" spans="1:6" s="1" customFormat="1" ht="12.75">
      <c r="A32" s="47" t="s">
        <v>19</v>
      </c>
      <c r="B32" s="35" t="s">
        <v>59</v>
      </c>
      <c r="D32" s="7"/>
      <c r="E32" s="109"/>
      <c r="F32" s="148" t="s">
        <v>345</v>
      </c>
    </row>
    <row r="33" spans="1:6" s="1" customFormat="1" ht="12.75">
      <c r="A33" s="2"/>
      <c r="B33" s="5" t="s">
        <v>56</v>
      </c>
      <c r="D33" s="7"/>
      <c r="E33" s="109"/>
      <c r="F33" s="148" t="s">
        <v>346</v>
      </c>
    </row>
    <row r="34" spans="1:6" s="1" customFormat="1" ht="12.75">
      <c r="A34" s="2"/>
      <c r="B34" s="5" t="s">
        <v>55</v>
      </c>
      <c r="D34" s="7"/>
      <c r="F34" s="148" t="s">
        <v>347</v>
      </c>
    </row>
    <row r="35" spans="1:4" s="1" customFormat="1" ht="12.75">
      <c r="A35" s="2"/>
      <c r="B35" s="60" t="s">
        <v>57</v>
      </c>
      <c r="D35" s="24"/>
    </row>
    <row r="36" spans="1:5" s="1" customFormat="1" ht="12.75">
      <c r="A36" s="2"/>
      <c r="B36" s="5" t="s">
        <v>58</v>
      </c>
      <c r="C36" s="19"/>
      <c r="D36" s="25"/>
      <c r="E36" s="19"/>
    </row>
    <row r="37" spans="1:4" s="1" customFormat="1" ht="12.75">
      <c r="A37" s="2"/>
      <c r="B37" s="5"/>
      <c r="D37" s="7"/>
    </row>
    <row r="38" spans="1:6" s="1" customFormat="1" ht="12.75">
      <c r="A38" s="52" t="s">
        <v>224</v>
      </c>
      <c r="B38" s="53"/>
      <c r="D38" s="106">
        <v>142999.94</v>
      </c>
      <c r="F38" s="130"/>
    </row>
    <row r="39" spans="1:4" s="1" customFormat="1" ht="12.75">
      <c r="A39" s="3"/>
      <c r="D39" s="7"/>
    </row>
    <row r="40" spans="1:4" s="1" customFormat="1" ht="12.75">
      <c r="A40" s="92" t="s">
        <v>365</v>
      </c>
      <c r="D40" s="7"/>
    </row>
    <row r="41" spans="1:4" s="1" customFormat="1" ht="12.75">
      <c r="A41" s="93" t="s">
        <v>362</v>
      </c>
      <c r="B41" s="35"/>
      <c r="D41" s="7"/>
    </row>
    <row r="42" spans="1:4" s="1" customFormat="1" ht="12.75" hidden="1">
      <c r="A42" s="55" t="s">
        <v>304</v>
      </c>
      <c r="B42" s="5"/>
      <c r="D42" s="7"/>
    </row>
    <row r="43" spans="1:4" s="1" customFormat="1" ht="12.75" hidden="1">
      <c r="A43" s="2" t="s">
        <v>305</v>
      </c>
      <c r="B43" s="5"/>
      <c r="D43" s="7"/>
    </row>
    <row r="44" spans="1:4" s="1" customFormat="1" ht="12.75" hidden="1">
      <c r="A44" s="2" t="s">
        <v>306</v>
      </c>
      <c r="B44" s="5"/>
      <c r="D44" s="7"/>
    </row>
    <row r="45" spans="1:4" s="1" customFormat="1" ht="12.75" hidden="1">
      <c r="A45" s="2" t="s">
        <v>307</v>
      </c>
      <c r="B45" s="5"/>
      <c r="D45" s="7"/>
    </row>
    <row r="46" spans="1:4" s="1" customFormat="1" ht="12.75" hidden="1">
      <c r="A46" s="55" t="s">
        <v>308</v>
      </c>
      <c r="B46" s="5"/>
      <c r="D46" s="7"/>
    </row>
    <row r="47" spans="1:4" s="1" customFormat="1" ht="25.5">
      <c r="A47" s="2" t="s">
        <v>309</v>
      </c>
      <c r="B47" s="5" t="s">
        <v>97</v>
      </c>
      <c r="D47" s="7"/>
    </row>
    <row r="48" spans="1:4" s="1" customFormat="1" ht="12.75">
      <c r="A48" s="2"/>
      <c r="B48" s="5" t="s">
        <v>98</v>
      </c>
      <c r="D48" s="7"/>
    </row>
    <row r="49" spans="1:4" s="1" customFormat="1" ht="12.75">
      <c r="A49" s="2"/>
      <c r="B49" s="5" t="s">
        <v>99</v>
      </c>
      <c r="D49" s="7"/>
    </row>
    <row r="50" spans="1:4" s="1" customFormat="1" ht="25.5">
      <c r="A50" s="36"/>
      <c r="B50" s="53" t="s">
        <v>100</v>
      </c>
      <c r="D50" s="7"/>
    </row>
    <row r="51" spans="1:4" s="1" customFormat="1" ht="12.75" hidden="1">
      <c r="A51" s="3"/>
      <c r="B51" s="1" t="s">
        <v>263</v>
      </c>
      <c r="D51" s="7"/>
    </row>
    <row r="52" spans="1:4" s="1" customFormat="1" ht="12.75" hidden="1">
      <c r="A52" s="3"/>
      <c r="B52" s="1" t="s">
        <v>264</v>
      </c>
      <c r="D52" s="7"/>
    </row>
    <row r="53" spans="1:4" s="1" customFormat="1" ht="12.75" hidden="1">
      <c r="A53" s="3"/>
      <c r="B53" s="1" t="s">
        <v>265</v>
      </c>
      <c r="D53" s="7"/>
    </row>
    <row r="54" spans="1:4" s="1" customFormat="1" ht="12.75" hidden="1">
      <c r="A54" s="3"/>
      <c r="B54" s="1" t="s">
        <v>266</v>
      </c>
      <c r="D54" s="7"/>
    </row>
    <row r="55" spans="1:4" s="1" customFormat="1" ht="12.75" hidden="1">
      <c r="A55" s="3" t="s">
        <v>171</v>
      </c>
      <c r="D55" s="7"/>
    </row>
    <row r="56" spans="1:4" s="1" customFormat="1" ht="12.75" hidden="1">
      <c r="A56" s="3"/>
      <c r="D56" s="7"/>
    </row>
    <row r="57" spans="1:4" s="1" customFormat="1" ht="12.75">
      <c r="A57" s="77" t="s">
        <v>13</v>
      </c>
      <c r="D57" s="7"/>
    </row>
    <row r="58" spans="1:4" s="1" customFormat="1" ht="12.75">
      <c r="A58" s="73"/>
      <c r="B58" s="35"/>
      <c r="D58" s="7"/>
    </row>
    <row r="59" spans="1:4" s="1" customFormat="1" ht="12.75">
      <c r="A59" s="56" t="s">
        <v>101</v>
      </c>
      <c r="B59" s="5"/>
      <c r="D59" s="7"/>
    </row>
    <row r="60" spans="1:5" s="1" customFormat="1" ht="12.75">
      <c r="A60" s="62"/>
      <c r="B60" s="96"/>
      <c r="D60" s="7"/>
      <c r="E60" s="109"/>
    </row>
    <row r="61" spans="1:4" s="1" customFormat="1" ht="12.75">
      <c r="A61" s="49" t="s">
        <v>230</v>
      </c>
      <c r="B61" s="49" t="s">
        <v>199</v>
      </c>
      <c r="D61" s="94"/>
    </row>
    <row r="62" spans="1:6" s="1" customFormat="1" ht="12.75">
      <c r="A62" s="52" t="s">
        <v>224</v>
      </c>
      <c r="B62" s="53"/>
      <c r="D62" s="106">
        <v>143584.19</v>
      </c>
      <c r="F62" s="109"/>
    </row>
    <row r="63" spans="1:4" s="1" customFormat="1" ht="12.75" hidden="1">
      <c r="A63" s="3"/>
      <c r="D63" s="7"/>
    </row>
    <row r="64" spans="1:4" s="1" customFormat="1" ht="12.75" hidden="1">
      <c r="A64" s="3"/>
      <c r="D64" s="7"/>
    </row>
    <row r="65" spans="1:4" s="1" customFormat="1" ht="12.75" hidden="1">
      <c r="A65" s="11" t="s">
        <v>172</v>
      </c>
      <c r="D65" s="7"/>
    </row>
    <row r="66" spans="1:4" s="1" customFormat="1" ht="12.75" hidden="1">
      <c r="A66" s="3" t="s">
        <v>173</v>
      </c>
      <c r="D66" s="7"/>
    </row>
    <row r="67" spans="1:4" s="1" customFormat="1" ht="12.75" hidden="1">
      <c r="A67" s="3" t="s">
        <v>174</v>
      </c>
      <c r="D67" s="7"/>
    </row>
    <row r="68" spans="1:4" s="1" customFormat="1" ht="12.75" hidden="1">
      <c r="A68" s="3"/>
      <c r="D68" s="7"/>
    </row>
    <row r="69" spans="1:4" s="1" customFormat="1" ht="12.75">
      <c r="A69" s="3"/>
      <c r="D69" s="7"/>
    </row>
    <row r="70" spans="1:4" s="1" customFormat="1" ht="12.75">
      <c r="A70" s="77" t="s">
        <v>425</v>
      </c>
      <c r="D70" s="7"/>
    </row>
    <row r="71" spans="1:4" s="1" customFormat="1" ht="12.75">
      <c r="A71" s="2"/>
      <c r="B71" s="49"/>
      <c r="D71" s="7"/>
    </row>
    <row r="72" spans="1:4" s="1" customFormat="1" ht="12" customHeight="1">
      <c r="A72" s="2" t="s">
        <v>61</v>
      </c>
      <c r="B72" s="5"/>
      <c r="D72" s="7"/>
    </row>
    <row r="73" spans="1:4" s="1" customFormat="1" ht="12" customHeight="1">
      <c r="A73" s="59"/>
      <c r="B73" s="60" t="s">
        <v>62</v>
      </c>
      <c r="D73" s="24"/>
    </row>
    <row r="74" spans="1:4" s="1" customFormat="1" ht="12" customHeight="1">
      <c r="A74" s="2"/>
      <c r="B74" s="49" t="s">
        <v>31</v>
      </c>
      <c r="D74" s="24"/>
    </row>
    <row r="75" spans="1:4" s="1" customFormat="1" ht="12" customHeight="1">
      <c r="A75" s="2"/>
      <c r="B75" s="49" t="s">
        <v>75</v>
      </c>
      <c r="D75" s="24"/>
    </row>
    <row r="76" spans="1:6" s="1" customFormat="1" ht="12" customHeight="1">
      <c r="A76" s="2"/>
      <c r="B76" s="49" t="s">
        <v>231</v>
      </c>
      <c r="D76" s="24"/>
      <c r="F76" s="148" t="s">
        <v>113</v>
      </c>
    </row>
    <row r="77" spans="1:4" s="1" customFormat="1" ht="12" customHeight="1">
      <c r="A77" s="2"/>
      <c r="B77" s="49"/>
      <c r="D77" s="24"/>
    </row>
    <row r="78" spans="1:6" s="1" customFormat="1" ht="12" customHeight="1">
      <c r="A78" s="59" t="s">
        <v>51</v>
      </c>
      <c r="B78" s="60" t="s">
        <v>268</v>
      </c>
      <c r="D78" s="24"/>
      <c r="E78" s="109"/>
      <c r="F78" s="148" t="s">
        <v>114</v>
      </c>
    </row>
    <row r="79" spans="1:6" s="1" customFormat="1" ht="12" customHeight="1">
      <c r="A79" s="59"/>
      <c r="B79" s="60" t="s">
        <v>52</v>
      </c>
      <c r="D79" s="24"/>
      <c r="E79" s="109"/>
      <c r="F79" s="148" t="s">
        <v>115</v>
      </c>
    </row>
    <row r="80" spans="1:5" s="1" customFormat="1" ht="12" customHeight="1">
      <c r="A80" s="59"/>
      <c r="B80" s="60" t="s">
        <v>102</v>
      </c>
      <c r="D80" s="24"/>
      <c r="E80" s="109"/>
    </row>
    <row r="81" spans="1:6" s="1" customFormat="1" ht="12" customHeight="1">
      <c r="A81" s="59"/>
      <c r="B81" s="60" t="s">
        <v>23</v>
      </c>
      <c r="D81" s="24"/>
      <c r="E81" s="109"/>
      <c r="F81" s="148" t="s">
        <v>116</v>
      </c>
    </row>
    <row r="82" spans="1:5" s="1" customFormat="1" ht="12.75" hidden="1">
      <c r="A82" s="2"/>
      <c r="B82" s="5"/>
      <c r="D82" s="7"/>
      <c r="E82" s="137"/>
    </row>
    <row r="83" spans="1:5" s="1" customFormat="1" ht="12.75" hidden="1">
      <c r="A83" s="2"/>
      <c r="B83" s="5"/>
      <c r="D83" s="7"/>
      <c r="E83" s="137"/>
    </row>
    <row r="84" spans="1:5" s="1" customFormat="1" ht="12.75" hidden="1">
      <c r="A84" s="2"/>
      <c r="B84" s="5"/>
      <c r="D84" s="7"/>
      <c r="E84" s="137"/>
    </row>
    <row r="85" spans="1:5" s="1" customFormat="1" ht="12.75" hidden="1">
      <c r="A85" s="2"/>
      <c r="B85" s="5"/>
      <c r="D85" s="7"/>
      <c r="E85" s="137"/>
    </row>
    <row r="86" spans="1:5" s="1" customFormat="1" ht="12.75" hidden="1">
      <c r="A86" s="2" t="s">
        <v>30</v>
      </c>
      <c r="B86" s="5"/>
      <c r="D86" s="7"/>
      <c r="E86" s="137"/>
    </row>
    <row r="87" spans="1:5" s="1" customFormat="1" ht="12.75" hidden="1">
      <c r="A87" s="2" t="s">
        <v>211</v>
      </c>
      <c r="B87" s="5"/>
      <c r="D87" s="7"/>
      <c r="E87" s="137"/>
    </row>
    <row r="88" spans="1:5" s="1" customFormat="1" ht="12.75" hidden="1">
      <c r="A88" s="2" t="s">
        <v>212</v>
      </c>
      <c r="B88" s="5"/>
      <c r="D88" s="7"/>
      <c r="E88" s="137"/>
    </row>
    <row r="89" spans="1:5" s="1" customFormat="1" ht="12.75" hidden="1">
      <c r="A89" s="2" t="s">
        <v>156</v>
      </c>
      <c r="B89" s="5"/>
      <c r="D89" s="7"/>
      <c r="E89" s="137"/>
    </row>
    <row r="90" spans="1:5" s="1" customFormat="1" ht="12.75" hidden="1">
      <c r="A90" s="2" t="s">
        <v>157</v>
      </c>
      <c r="B90" s="5"/>
      <c r="D90" s="7"/>
      <c r="E90" s="137"/>
    </row>
    <row r="91" spans="1:256" s="1" customFormat="1" ht="12.75">
      <c r="A91" s="52" t="s">
        <v>224</v>
      </c>
      <c r="B91" s="98"/>
      <c r="C91" s="6"/>
      <c r="D91" s="106">
        <v>13848</v>
      </c>
      <c r="E91" s="137"/>
      <c r="F91" s="131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s="1" customFormat="1" ht="12.75">
      <c r="A92" s="154"/>
      <c r="B92" s="6"/>
      <c r="C92" s="6"/>
      <c r="D92" s="127"/>
      <c r="E92" s="137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5" s="1" customFormat="1" ht="12.75">
      <c r="A93" s="77" t="s">
        <v>158</v>
      </c>
      <c r="D93" s="113"/>
      <c r="E93" s="137"/>
    </row>
    <row r="94" spans="1:5" s="1" customFormat="1" ht="12.75">
      <c r="A94" s="36" t="s">
        <v>382</v>
      </c>
      <c r="B94" s="38"/>
      <c r="D94" s="7"/>
      <c r="E94" s="137"/>
    </row>
    <row r="95" spans="1:5" s="1" customFormat="1" ht="12.75">
      <c r="A95" s="3"/>
      <c r="D95" s="7"/>
      <c r="E95" s="137"/>
    </row>
    <row r="96" spans="1:5" s="1" customFormat="1" ht="12.75">
      <c r="A96" s="47" t="s">
        <v>386</v>
      </c>
      <c r="B96" s="35"/>
      <c r="D96" s="7"/>
      <c r="E96" s="137"/>
    </row>
    <row r="97" spans="1:5" s="1" customFormat="1" ht="12.75">
      <c r="A97" s="2"/>
      <c r="B97" s="5"/>
      <c r="D97" s="7"/>
      <c r="E97" s="137"/>
    </row>
    <row r="98" spans="1:5" s="1" customFormat="1" ht="12.75">
      <c r="A98" s="36" t="s">
        <v>302</v>
      </c>
      <c r="B98" s="53"/>
      <c r="D98" s="106">
        <v>425.43</v>
      </c>
      <c r="E98" s="109"/>
    </row>
    <row r="99" spans="1:5" s="1" customFormat="1" ht="12.75">
      <c r="A99" s="3"/>
      <c r="D99" s="113"/>
      <c r="E99" s="137"/>
    </row>
    <row r="100" spans="1:5" s="1" customFormat="1" ht="12.75">
      <c r="A100" s="77" t="s">
        <v>27</v>
      </c>
      <c r="D100" s="7"/>
      <c r="E100" s="137"/>
    </row>
    <row r="101" spans="1:5" s="1" customFormat="1" ht="12" customHeight="1">
      <c r="A101" s="85"/>
      <c r="B101" s="35"/>
      <c r="D101" s="7"/>
      <c r="E101" s="137"/>
    </row>
    <row r="102" spans="1:4" s="1" customFormat="1" ht="12" customHeight="1">
      <c r="A102" s="56" t="s">
        <v>426</v>
      </c>
      <c r="B102" s="97" t="s">
        <v>76</v>
      </c>
      <c r="D102" s="7"/>
    </row>
    <row r="103" spans="1:4" s="1" customFormat="1" ht="12" customHeight="1">
      <c r="A103" s="56"/>
      <c r="B103" s="97" t="s">
        <v>165</v>
      </c>
      <c r="D103" s="7"/>
    </row>
    <row r="104" spans="1:4" s="1" customFormat="1" ht="12" customHeight="1">
      <c r="A104" s="56"/>
      <c r="B104" s="97" t="s">
        <v>166</v>
      </c>
      <c r="D104" s="7"/>
    </row>
    <row r="105" spans="1:4" s="1" customFormat="1" ht="12" customHeight="1">
      <c r="A105" s="62" t="s">
        <v>427</v>
      </c>
      <c r="B105" s="5"/>
      <c r="D105" s="7"/>
    </row>
    <row r="106" spans="1:5" s="1" customFormat="1" ht="12" customHeight="1">
      <c r="A106" s="2"/>
      <c r="B106" s="49" t="s">
        <v>167</v>
      </c>
      <c r="D106" s="7"/>
      <c r="E106" s="16"/>
    </row>
    <row r="107" spans="1:6" s="1" customFormat="1" ht="12" customHeight="1">
      <c r="A107" s="2"/>
      <c r="B107" s="49" t="s">
        <v>168</v>
      </c>
      <c r="D107" s="7"/>
      <c r="E107" s="137"/>
      <c r="F107" s="148" t="s">
        <v>314</v>
      </c>
    </row>
    <row r="108" spans="1:6" s="1" customFormat="1" ht="12" customHeight="1">
      <c r="A108" s="2"/>
      <c r="B108" s="49" t="s">
        <v>77</v>
      </c>
      <c r="D108" s="24"/>
      <c r="E108" s="109"/>
      <c r="F108" s="148" t="s">
        <v>313</v>
      </c>
    </row>
    <row r="109" spans="1:6" s="1" customFormat="1" ht="12" customHeight="1">
      <c r="A109" s="2"/>
      <c r="B109" s="49" t="s">
        <v>364</v>
      </c>
      <c r="D109" s="7"/>
      <c r="E109" s="109"/>
      <c r="F109" s="148" t="s">
        <v>315</v>
      </c>
    </row>
    <row r="110" spans="1:6" s="1" customFormat="1" ht="12.75">
      <c r="A110" s="52" t="s">
        <v>224</v>
      </c>
      <c r="B110" s="53"/>
      <c r="D110" s="106">
        <v>6318.12</v>
      </c>
      <c r="F110" s="109"/>
    </row>
    <row r="111" spans="1:4" s="1" customFormat="1" ht="12.75" hidden="1">
      <c r="A111" s="3"/>
      <c r="D111" s="7"/>
    </row>
    <row r="112" spans="1:4" s="1" customFormat="1" ht="12.75" hidden="1">
      <c r="A112" s="3" t="s">
        <v>175</v>
      </c>
      <c r="D112" s="7"/>
    </row>
    <row r="113" spans="1:4" s="1" customFormat="1" ht="12.75" hidden="1">
      <c r="A113" s="3" t="s">
        <v>176</v>
      </c>
      <c r="D113" s="7"/>
    </row>
    <row r="114" spans="1:4" s="1" customFormat="1" ht="12.75" hidden="1">
      <c r="A114" s="3" t="s">
        <v>177</v>
      </c>
      <c r="D114" s="7"/>
    </row>
    <row r="115" spans="1:4" s="1" customFormat="1" ht="12.75" hidden="1">
      <c r="A115" s="3" t="s">
        <v>178</v>
      </c>
      <c r="D115" s="7"/>
    </row>
    <row r="116" spans="1:4" s="1" customFormat="1" ht="12.75" hidden="1">
      <c r="A116" s="3" t="s">
        <v>179</v>
      </c>
      <c r="D116" s="7"/>
    </row>
    <row r="117" spans="1:4" s="1" customFormat="1" ht="12.75" hidden="1">
      <c r="A117" s="3" t="s">
        <v>180</v>
      </c>
      <c r="D117" s="7"/>
    </row>
    <row r="118" spans="1:4" s="1" customFormat="1" ht="12.75" hidden="1">
      <c r="A118" s="3" t="s">
        <v>181</v>
      </c>
      <c r="D118" s="7"/>
    </row>
    <row r="119" spans="1:4" s="1" customFormat="1" ht="12.75" hidden="1">
      <c r="A119" s="3" t="s">
        <v>182</v>
      </c>
      <c r="D119" s="7"/>
    </row>
    <row r="120" spans="1:4" s="1" customFormat="1" ht="12.75" hidden="1">
      <c r="A120" s="3" t="s">
        <v>69</v>
      </c>
      <c r="D120" s="7"/>
    </row>
    <row r="121" spans="1:4" s="1" customFormat="1" ht="12.75" hidden="1">
      <c r="A121" s="3" t="s">
        <v>70</v>
      </c>
      <c r="D121" s="7"/>
    </row>
    <row r="122" spans="1:4" s="1" customFormat="1" ht="12.75" hidden="1">
      <c r="A122" s="3"/>
      <c r="D122" s="7"/>
    </row>
    <row r="123" spans="1:4" s="1" customFormat="1" ht="12.75" hidden="1">
      <c r="A123" s="3" t="s">
        <v>78</v>
      </c>
      <c r="D123" s="7"/>
    </row>
    <row r="124" spans="1:4" s="1" customFormat="1" ht="12.75" hidden="1">
      <c r="A124" s="3"/>
      <c r="D124" s="7"/>
    </row>
    <row r="125" spans="1:4" s="1" customFormat="1" ht="12.75" hidden="1">
      <c r="A125" s="3"/>
      <c r="D125" s="7"/>
    </row>
    <row r="126" spans="1:4" s="1" customFormat="1" ht="12.75" hidden="1">
      <c r="A126" s="3"/>
      <c r="D126" s="7"/>
    </row>
    <row r="127" spans="1:4" s="1" customFormat="1" ht="12.75" hidden="1">
      <c r="A127" s="3"/>
      <c r="D127" s="7"/>
    </row>
    <row r="128" spans="1:4" s="1" customFormat="1" ht="12.75">
      <c r="A128" s="3"/>
      <c r="D128" s="7"/>
    </row>
    <row r="129" spans="1:4" s="1" customFormat="1" ht="12.75">
      <c r="A129" s="47" t="s">
        <v>175</v>
      </c>
      <c r="B129" s="35"/>
      <c r="D129" s="7"/>
    </row>
    <row r="130" spans="1:4" s="1" customFormat="1" ht="12.75">
      <c r="A130" s="55"/>
      <c r="B130" s="5"/>
      <c r="D130" s="7"/>
    </row>
    <row r="131" spans="1:4" s="1" customFormat="1" ht="12.75">
      <c r="A131" s="2" t="s">
        <v>180</v>
      </c>
      <c r="B131" s="5"/>
      <c r="D131" s="7"/>
    </row>
    <row r="132" spans="1:4" s="1" customFormat="1" ht="12.75">
      <c r="A132" s="52" t="s">
        <v>224</v>
      </c>
      <c r="B132" s="53"/>
      <c r="D132" s="106">
        <v>759.66</v>
      </c>
    </row>
    <row r="133" spans="1:4" s="1" customFormat="1" ht="12.75" hidden="1">
      <c r="A133" s="11" t="s">
        <v>296</v>
      </c>
      <c r="D133" s="7"/>
    </row>
    <row r="134" spans="1:4" s="1" customFormat="1" ht="12.75" hidden="1">
      <c r="A134" s="11"/>
      <c r="D134" s="7"/>
    </row>
    <row r="135" spans="1:4" s="1" customFormat="1" ht="12.75" hidden="1">
      <c r="A135" s="13" t="s">
        <v>388</v>
      </c>
      <c r="D135" s="24"/>
    </row>
    <row r="136" spans="1:4" s="1" customFormat="1" ht="12.75" hidden="1">
      <c r="A136" s="13"/>
      <c r="D136" s="24"/>
    </row>
    <row r="137" spans="1:4" s="1" customFormat="1" ht="12.75" hidden="1">
      <c r="A137" s="11" t="s">
        <v>298</v>
      </c>
      <c r="D137" s="24"/>
    </row>
    <row r="138" spans="1:4" s="1" customFormat="1" ht="12.75" hidden="1">
      <c r="A138" s="3"/>
      <c r="D138" s="7"/>
    </row>
    <row r="139" spans="1:4" s="1" customFormat="1" ht="12.75" hidden="1">
      <c r="A139" s="3" t="s">
        <v>303</v>
      </c>
      <c r="D139" s="24"/>
    </row>
    <row r="140" spans="1:4" s="1" customFormat="1" ht="12.75" hidden="1">
      <c r="A140" s="3"/>
      <c r="D140" s="24"/>
    </row>
    <row r="141" spans="1:4" s="1" customFormat="1" ht="12.75" hidden="1">
      <c r="A141" s="6" t="s">
        <v>390</v>
      </c>
      <c r="D141" s="24"/>
    </row>
    <row r="142" spans="1:4" s="1" customFormat="1" ht="12.75" hidden="1">
      <c r="A142" s="3" t="s">
        <v>79</v>
      </c>
      <c r="D142" s="24"/>
    </row>
    <row r="143" spans="1:4" s="1" customFormat="1" ht="12.75" hidden="1">
      <c r="A143" s="3"/>
      <c r="D143" s="24"/>
    </row>
    <row r="144" spans="1:4" s="1" customFormat="1" ht="12.75" hidden="1">
      <c r="A144" s="3"/>
      <c r="D144" s="7"/>
    </row>
    <row r="145" spans="1:4" s="1" customFormat="1" ht="12.75">
      <c r="A145" s="3"/>
      <c r="D145" s="7"/>
    </row>
    <row r="146" spans="1:4" s="1" customFormat="1" ht="12.75">
      <c r="A146" s="3"/>
      <c r="D146" s="7"/>
    </row>
    <row r="147" ht="12.75">
      <c r="A147" s="67" t="s">
        <v>331</v>
      </c>
    </row>
    <row r="149" spans="1:2" ht="12.75" hidden="1">
      <c r="A149" s="11"/>
      <c r="B149" s="3"/>
    </row>
    <row r="150" ht="12.75" hidden="1">
      <c r="B150" s="3"/>
    </row>
    <row r="151" spans="1:2" ht="12.75">
      <c r="A151" s="39" t="s">
        <v>213</v>
      </c>
      <c r="B151" s="147" t="s">
        <v>16</v>
      </c>
    </row>
    <row r="152" ht="12.75">
      <c r="B152" s="18"/>
    </row>
    <row r="153" spans="1:2" ht="38.25">
      <c r="A153" s="39" t="s">
        <v>428</v>
      </c>
      <c r="B153" s="70" t="s">
        <v>374</v>
      </c>
    </row>
    <row r="154" spans="1:2" ht="12.75">
      <c r="A154" s="39" t="s">
        <v>429</v>
      </c>
      <c r="B154" s="70" t="s">
        <v>430</v>
      </c>
    </row>
    <row r="155" spans="1:2" ht="12.75">
      <c r="A155" s="39" t="s">
        <v>80</v>
      </c>
      <c r="B155" s="140" t="s">
        <v>200</v>
      </c>
    </row>
    <row r="156" spans="1:2" ht="12.75">
      <c r="A156" s="39" t="s">
        <v>81</v>
      </c>
      <c r="B156" s="70"/>
    </row>
    <row r="157" ht="12.75" hidden="1">
      <c r="B157" s="18"/>
    </row>
    <row r="158" ht="12.75" hidden="1">
      <c r="B158" s="18"/>
    </row>
    <row r="159" ht="12.75" hidden="1">
      <c r="B159" s="18"/>
    </row>
    <row r="160" ht="12.75" hidden="1">
      <c r="B160" s="18"/>
    </row>
    <row r="161" ht="12.75" hidden="1">
      <c r="B161" s="18"/>
    </row>
    <row r="162" ht="12.75" hidden="1">
      <c r="B162" s="18"/>
    </row>
    <row r="163" ht="12.75" hidden="1">
      <c r="B163" s="18"/>
    </row>
    <row r="164" ht="12.75">
      <c r="B164" s="18" t="s">
        <v>45</v>
      </c>
    </row>
    <row r="165" spans="1:2" ht="25.5">
      <c r="A165" s="39" t="s">
        <v>201</v>
      </c>
      <c r="B165" s="70" t="s">
        <v>202</v>
      </c>
    </row>
    <row r="166" ht="12.75">
      <c r="B166" s="3"/>
    </row>
    <row r="168" ht="12.75">
      <c r="A168" s="72" t="s">
        <v>214</v>
      </c>
    </row>
    <row r="169" spans="1:2" ht="12.75">
      <c r="A169" s="73"/>
      <c r="B169" s="74"/>
    </row>
    <row r="170" spans="1:2" ht="12.75">
      <c r="A170" s="2" t="s">
        <v>13</v>
      </c>
      <c r="B170" s="99" t="s">
        <v>22</v>
      </c>
    </row>
    <row r="171" spans="1:2" ht="12.75">
      <c r="A171" s="2"/>
      <c r="B171" s="99"/>
    </row>
    <row r="172" spans="1:2" ht="12.75" hidden="1">
      <c r="A172" s="2"/>
      <c r="B172" s="99"/>
    </row>
    <row r="173" spans="1:2" ht="12.75" hidden="1">
      <c r="A173" s="2"/>
      <c r="B173" s="99"/>
    </row>
    <row r="174" spans="1:2" ht="12.75">
      <c r="A174" s="36" t="s">
        <v>289</v>
      </c>
      <c r="B174" s="100"/>
    </row>
    <row r="175" ht="12.75" hidden="1"/>
    <row r="176" ht="12.75" hidden="1"/>
    <row r="177" ht="12.75" hidden="1"/>
    <row r="178" ht="12.75" hidden="1"/>
    <row r="179" ht="12.75" hidden="1"/>
    <row r="182" spans="1:2" ht="12.75">
      <c r="A182" s="77" t="s">
        <v>274</v>
      </c>
      <c r="B182" s="3"/>
    </row>
    <row r="183" spans="1:2" ht="12.75">
      <c r="A183" s="73" t="s">
        <v>275</v>
      </c>
      <c r="B183" s="78"/>
    </row>
    <row r="184" spans="1:2" ht="12.75">
      <c r="A184" s="2" t="s">
        <v>276</v>
      </c>
      <c r="B184" s="128"/>
    </row>
    <row r="185" spans="1:2" ht="12.75" hidden="1">
      <c r="A185" s="2"/>
      <c r="B185" s="49"/>
    </row>
    <row r="186" spans="1:2" ht="25.5">
      <c r="A186" s="2" t="s">
        <v>82</v>
      </c>
      <c r="B186" s="49"/>
    </row>
    <row r="187" spans="1:2" ht="12.75">
      <c r="A187" s="36" t="s">
        <v>83</v>
      </c>
      <c r="B187" s="50"/>
    </row>
    <row r="188" ht="12.75">
      <c r="B188" s="3"/>
    </row>
    <row r="189" spans="1:2" ht="12.75">
      <c r="A189" s="67" t="s">
        <v>277</v>
      </c>
      <c r="B189" s="3"/>
    </row>
    <row r="190" spans="1:2" ht="12.75" hidden="1">
      <c r="A190" s="3" t="s">
        <v>278</v>
      </c>
      <c r="B190" s="3"/>
    </row>
    <row r="191" spans="1:2" ht="12.75" hidden="1">
      <c r="A191" s="3" t="s">
        <v>84</v>
      </c>
      <c r="B191" s="26"/>
    </row>
    <row r="192" spans="1:2" ht="12.75">
      <c r="A192" s="73" t="s">
        <v>85</v>
      </c>
      <c r="B192" s="129"/>
    </row>
    <row r="193" spans="1:2" ht="12.75">
      <c r="A193" s="2" t="s">
        <v>86</v>
      </c>
      <c r="B193" s="128"/>
    </row>
    <row r="194" spans="1:2" ht="12.75">
      <c r="A194" s="2" t="s">
        <v>280</v>
      </c>
      <c r="B194" s="80"/>
    </row>
    <row r="195" spans="1:2" ht="12.75" hidden="1">
      <c r="A195" s="2" t="s">
        <v>281</v>
      </c>
      <c r="B195" s="49"/>
    </row>
    <row r="196" spans="1:2" ht="14.25" customHeight="1">
      <c r="A196" s="2" t="s">
        <v>87</v>
      </c>
      <c r="B196" s="49"/>
    </row>
    <row r="197" spans="1:2" ht="25.5">
      <c r="A197" s="2" t="s">
        <v>88</v>
      </c>
      <c r="B197" s="49"/>
    </row>
    <row r="198" spans="1:2" ht="12.75">
      <c r="A198" s="36" t="s">
        <v>282</v>
      </c>
      <c r="B198" s="50"/>
    </row>
    <row r="199" spans="1:2" ht="12.75" hidden="1">
      <c r="A199" s="3" t="s">
        <v>283</v>
      </c>
      <c r="B199" s="3"/>
    </row>
    <row r="200" ht="12.75">
      <c r="B200" s="3"/>
    </row>
    <row r="201" ht="12.75">
      <c r="B201" s="3"/>
    </row>
    <row r="202" spans="1:2" ht="12.75">
      <c r="A202" s="77" t="s">
        <v>284</v>
      </c>
      <c r="B202" s="3"/>
    </row>
    <row r="203" spans="1:2" ht="12.75">
      <c r="A203" s="73" t="s">
        <v>286</v>
      </c>
      <c r="B203" s="82"/>
    </row>
    <row r="204" spans="1:2" ht="12.75">
      <c r="A204" s="2" t="s">
        <v>257</v>
      </c>
      <c r="B204" s="80"/>
    </row>
    <row r="205" spans="1:2" ht="12.75">
      <c r="A205" s="2" t="s">
        <v>258</v>
      </c>
      <c r="B205" s="80"/>
    </row>
    <row r="206" spans="1:2" ht="12.75">
      <c r="A206" s="2" t="s">
        <v>256</v>
      </c>
      <c r="B206" s="80"/>
    </row>
    <row r="207" spans="1:2" ht="12.75">
      <c r="A207" s="2" t="s">
        <v>89</v>
      </c>
      <c r="B207" s="49"/>
    </row>
    <row r="208" spans="1:2" ht="12.75">
      <c r="A208" s="2" t="s">
        <v>431</v>
      </c>
      <c r="B208" s="49"/>
    </row>
    <row r="209" spans="1:2" ht="16.5" customHeight="1">
      <c r="A209" s="2" t="s">
        <v>90</v>
      </c>
      <c r="B209" s="49"/>
    </row>
    <row r="210" spans="1:2" ht="12.75">
      <c r="A210" s="36" t="s">
        <v>91</v>
      </c>
      <c r="B210" s="50"/>
    </row>
    <row r="211" ht="12.75">
      <c r="B211" s="3"/>
    </row>
    <row r="212" ht="12.75">
      <c r="B212" s="3"/>
    </row>
    <row r="213" spans="1:2" ht="12.75">
      <c r="A213" s="77" t="s">
        <v>287</v>
      </c>
      <c r="B213" s="3"/>
    </row>
    <row r="214" spans="1:2" ht="12.75">
      <c r="A214" s="73" t="s">
        <v>92</v>
      </c>
      <c r="B214" s="78"/>
    </row>
    <row r="215" spans="1:2" ht="12.75">
      <c r="A215" s="2" t="s">
        <v>93</v>
      </c>
      <c r="B215" s="49"/>
    </row>
    <row r="216" spans="1:2" ht="25.5">
      <c r="A216" s="2" t="s">
        <v>53</v>
      </c>
      <c r="B216" s="49"/>
    </row>
    <row r="217" spans="1:2" ht="12.75">
      <c r="A217" s="2" t="s">
        <v>432</v>
      </c>
      <c r="B217" s="49"/>
    </row>
    <row r="218" spans="1:2" ht="25.5">
      <c r="A218" s="2" t="s">
        <v>54</v>
      </c>
      <c r="B218" s="49"/>
    </row>
    <row r="219" spans="1:2" ht="12.75" hidden="1">
      <c r="A219" s="2"/>
      <c r="B219" s="49"/>
    </row>
    <row r="220" spans="1:2" ht="12.75" hidden="1">
      <c r="A220" s="2"/>
      <c r="B220" s="49"/>
    </row>
    <row r="221" spans="1:2" ht="12.75" hidden="1">
      <c r="A221" s="2"/>
      <c r="B221" s="49"/>
    </row>
    <row r="222" spans="1:2" ht="12.75" hidden="1">
      <c r="A222" s="2"/>
      <c r="B222" s="49"/>
    </row>
    <row r="223" spans="1:2" ht="12.75" hidden="1">
      <c r="A223" s="2"/>
      <c r="B223" s="49"/>
    </row>
    <row r="224" spans="1:2" ht="12.75" hidden="1">
      <c r="A224" s="2"/>
      <c r="B224" s="49"/>
    </row>
    <row r="225" spans="1:2" ht="12.75" hidden="1">
      <c r="A225" s="2"/>
      <c r="B225" s="49"/>
    </row>
    <row r="226" spans="1:2" ht="12.75" hidden="1">
      <c r="A226" s="2"/>
      <c r="B226" s="49"/>
    </row>
    <row r="227" spans="1:2" ht="12.75" hidden="1">
      <c r="A227" s="2"/>
      <c r="B227" s="49"/>
    </row>
    <row r="228" spans="1:2" ht="12.75">
      <c r="A228" s="36" t="s">
        <v>94</v>
      </c>
      <c r="B228" s="50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  <rowBreaks count="3" manualBreakCount="3">
    <brk id="39" max="255" man="1"/>
    <brk id="99" max="255" man="1"/>
    <brk id="1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lstorchi</cp:lastModifiedBy>
  <cp:lastPrinted>2008-11-17T14:59:00Z</cp:lastPrinted>
  <dcterms:created xsi:type="dcterms:W3CDTF">2002-08-27T12:00:05Z</dcterms:created>
  <dcterms:modified xsi:type="dcterms:W3CDTF">2008-11-17T15:02:17Z</dcterms:modified>
  <cp:category/>
  <cp:version/>
  <cp:contentType/>
  <cp:contentStatus/>
</cp:coreProperties>
</file>